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029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ales\AppData\Local\Microsoft\Windows\INetCache\Content.Outlook\N2KPXURN\"/>
    </mc:Choice>
  </mc:AlternateContent>
  <xr:revisionPtr revIDLastSave="0" documentId="13_ncr:1_{DECF391B-130E-46A8-B067-827FB2D73353}" xr6:coauthVersionLast="40" xr6:coauthVersionMax="40" xr10:uidLastSave="{00000000-0000-0000-0000-000000000000}"/>
  <bookViews>
    <workbookView xWindow="600" yWindow="600" windowWidth="19860" windowHeight="7620" tabRatio="796" activeTab="1" xr2:uid="{00000000-000D-0000-FFFF-FFFF00000000}"/>
  </bookViews>
  <sheets>
    <sheet name="IMAS Radiators Index" sheetId="6" r:id="rId1"/>
    <sheet name="Heat Output" sheetId="1" r:id="rId2"/>
    <sheet name="Weights" sheetId="14" r:id="rId3"/>
    <sheet name="Technical Drawings" sheetId="4" r:id="rId4"/>
    <sheet name="Packaging" sheetId="12" r:id="rId5"/>
    <sheet name="Metal Sheet" sheetId="3" r:id="rId6"/>
    <sheet name="Brackets Kit" sheetId="7" r:id="rId7"/>
    <sheet name="Technical Info" sheetId="11" r:id="rId8"/>
  </sheets>
  <definedNames>
    <definedName name="_xlnm.Print_Area" localSheetId="1">'Heat Output'!$A$18:$U$74</definedName>
  </definedNames>
  <calcPr calcId="191029"/>
</workbook>
</file>

<file path=xl/calcChain.xml><?xml version="1.0" encoding="utf-8"?>
<calcChain xmlns="http://schemas.openxmlformats.org/spreadsheetml/2006/main">
  <c r="B24" i="1" l="1"/>
  <c r="M60" i="1" s="1"/>
  <c r="O162" i="1"/>
  <c r="O163" i="1"/>
  <c r="O164" i="1"/>
  <c r="O165" i="1"/>
  <c r="O166" i="1"/>
  <c r="O161" i="1"/>
  <c r="I166" i="1"/>
  <c r="I162" i="1"/>
  <c r="I163" i="1"/>
  <c r="I164" i="1"/>
  <c r="I165" i="1"/>
  <c r="I161" i="1"/>
  <c r="C162" i="1"/>
  <c r="C163" i="1"/>
  <c r="C164" i="1"/>
  <c r="C165" i="1"/>
  <c r="C166" i="1"/>
  <c r="C161" i="1"/>
  <c r="O153" i="1"/>
  <c r="O154" i="1"/>
  <c r="O155" i="1"/>
  <c r="O156" i="1"/>
  <c r="O157" i="1"/>
  <c r="O152" i="1"/>
  <c r="I153" i="1"/>
  <c r="I154" i="1"/>
  <c r="I155" i="1"/>
  <c r="I156" i="1"/>
  <c r="I157" i="1"/>
  <c r="I152" i="1"/>
  <c r="C153" i="1"/>
  <c r="C154" i="1"/>
  <c r="C155" i="1"/>
  <c r="C156" i="1"/>
  <c r="C157" i="1"/>
  <c r="C152" i="1"/>
  <c r="J62" i="1" l="1"/>
  <c r="M114" i="1"/>
  <c r="M61" i="1"/>
  <c r="C103" i="4"/>
  <c r="C102" i="4"/>
  <c r="C101" i="4"/>
  <c r="C100" i="4"/>
  <c r="C99" i="4"/>
  <c r="C98" i="4"/>
  <c r="C87" i="4"/>
  <c r="C86" i="4"/>
  <c r="C85" i="4"/>
  <c r="C84" i="4"/>
  <c r="C83" i="4"/>
  <c r="C82" i="4"/>
  <c r="C75" i="4"/>
  <c r="C74" i="4"/>
  <c r="C73" i="4"/>
  <c r="C72" i="4"/>
  <c r="C71" i="4"/>
  <c r="C70" i="4"/>
  <c r="C63" i="4"/>
  <c r="C62" i="4"/>
  <c r="C61" i="4"/>
  <c r="C60" i="4"/>
  <c r="C59" i="4"/>
  <c r="C58" i="4"/>
  <c r="C45" i="4"/>
  <c r="C46" i="4"/>
  <c r="C47" i="4"/>
  <c r="C48" i="4"/>
  <c r="C49" i="4"/>
  <c r="C44" i="4"/>
  <c r="C33" i="4" l="1"/>
  <c r="C34" i="4"/>
  <c r="C35" i="4"/>
  <c r="C36" i="4"/>
  <c r="C37" i="4"/>
  <c r="C32" i="4"/>
  <c r="C21" i="4"/>
  <c r="C22" i="4"/>
  <c r="C23" i="4"/>
  <c r="C24" i="4"/>
  <c r="C25" i="4"/>
  <c r="C20" i="4"/>
  <c r="A80" i="1" l="1"/>
  <c r="A26" i="1"/>
  <c r="P166" i="1" l="1"/>
  <c r="P165" i="1"/>
  <c r="P164" i="1"/>
  <c r="P163" i="1"/>
  <c r="P162" i="1"/>
  <c r="P161" i="1"/>
  <c r="J166" i="1"/>
  <c r="J165" i="1"/>
  <c r="J164" i="1"/>
  <c r="J163" i="1"/>
  <c r="J162" i="1"/>
  <c r="J161" i="1"/>
  <c r="D166" i="1"/>
  <c r="D165" i="1"/>
  <c r="D164" i="1"/>
  <c r="D163" i="1"/>
  <c r="D162" i="1"/>
  <c r="D161" i="1"/>
  <c r="P157" i="1"/>
  <c r="P156" i="1"/>
  <c r="P155" i="1"/>
  <c r="P154" i="1"/>
  <c r="P153" i="1"/>
  <c r="P152" i="1"/>
  <c r="J157" i="1"/>
  <c r="J156" i="1"/>
  <c r="J155" i="1"/>
  <c r="J154" i="1"/>
  <c r="J153" i="1"/>
  <c r="J152" i="1"/>
  <c r="D157" i="1"/>
  <c r="D156" i="1"/>
  <c r="D155" i="1"/>
  <c r="D154" i="1"/>
  <c r="D153" i="1"/>
  <c r="D152" i="1"/>
  <c r="P148" i="1"/>
  <c r="P147" i="1"/>
  <c r="P146" i="1"/>
  <c r="P145" i="1"/>
  <c r="P144" i="1"/>
  <c r="P143" i="1"/>
  <c r="J148" i="1"/>
  <c r="J147" i="1"/>
  <c r="J146" i="1"/>
  <c r="J145" i="1"/>
  <c r="J144" i="1"/>
  <c r="J143" i="1"/>
  <c r="D148" i="1"/>
  <c r="D147" i="1"/>
  <c r="D146" i="1"/>
  <c r="D145" i="1"/>
  <c r="D144" i="1"/>
  <c r="D143" i="1"/>
  <c r="P139" i="1"/>
  <c r="P138" i="1"/>
  <c r="P137" i="1"/>
  <c r="P136" i="1"/>
  <c r="P135" i="1"/>
  <c r="P134" i="1"/>
  <c r="J139" i="1"/>
  <c r="J138" i="1"/>
  <c r="J137" i="1"/>
  <c r="J136" i="1"/>
  <c r="J135" i="1"/>
  <c r="J134" i="1"/>
  <c r="D139" i="1"/>
  <c r="D138" i="1"/>
  <c r="D137" i="1"/>
  <c r="D136" i="1"/>
  <c r="D135" i="1"/>
  <c r="D134" i="1"/>
  <c r="S73" i="1" l="1"/>
  <c r="S127" i="1" s="1"/>
  <c r="D29" i="1"/>
  <c r="D83" i="1" s="1"/>
  <c r="F29" i="1"/>
  <c r="F83" i="1" s="1"/>
  <c r="H29" i="1"/>
  <c r="H83" i="1" s="1"/>
  <c r="I29" i="1"/>
  <c r="I83" i="1" s="1"/>
  <c r="K29" i="1"/>
  <c r="K83" i="1" s="1"/>
  <c r="M29" i="1"/>
  <c r="M83" i="1" s="1"/>
  <c r="P29" i="1"/>
  <c r="P83" i="1" s="1"/>
  <c r="R29" i="1"/>
  <c r="R83" i="1" s="1"/>
  <c r="T29" i="1"/>
  <c r="T83" i="1" s="1"/>
  <c r="U29" i="1"/>
  <c r="U83" i="1" s="1"/>
  <c r="E30" i="1"/>
  <c r="E84" i="1" s="1"/>
  <c r="G30" i="1"/>
  <c r="G84" i="1" s="1"/>
  <c r="J30" i="1"/>
  <c r="J84" i="1" s="1"/>
  <c r="L30" i="1"/>
  <c r="L84" i="1" s="1"/>
  <c r="N30" i="1"/>
  <c r="N84" i="1" s="1"/>
  <c r="O30" i="1"/>
  <c r="O84" i="1" s="1"/>
  <c r="Q30" i="1"/>
  <c r="Q84" i="1" s="1"/>
  <c r="S30" i="1"/>
  <c r="S84" i="1" s="1"/>
  <c r="D31" i="1"/>
  <c r="D85" i="1" s="1"/>
  <c r="F31" i="1"/>
  <c r="F85" i="1" s="1"/>
  <c r="H31" i="1"/>
  <c r="H85" i="1" s="1"/>
  <c r="I31" i="1"/>
  <c r="I85" i="1" s="1"/>
  <c r="K31" i="1"/>
  <c r="K85" i="1" s="1"/>
  <c r="M31" i="1"/>
  <c r="M85" i="1" s="1"/>
  <c r="P31" i="1"/>
  <c r="P85" i="1" s="1"/>
  <c r="R31" i="1"/>
  <c r="R85" i="1" s="1"/>
  <c r="T31" i="1"/>
  <c r="T85" i="1" s="1"/>
  <c r="U31" i="1"/>
  <c r="U85" i="1" s="1"/>
  <c r="E32" i="1"/>
  <c r="E86" i="1" s="1"/>
  <c r="G32" i="1"/>
  <c r="G86" i="1" s="1"/>
  <c r="J32" i="1"/>
  <c r="J86" i="1" s="1"/>
  <c r="L32" i="1"/>
  <c r="L86" i="1" s="1"/>
  <c r="N32" i="1"/>
  <c r="N86" i="1" s="1"/>
  <c r="O32" i="1"/>
  <c r="O86" i="1" s="1"/>
  <c r="Q32" i="1"/>
  <c r="Q86" i="1" s="1"/>
  <c r="S32" i="1"/>
  <c r="S86" i="1" s="1"/>
  <c r="D33" i="1"/>
  <c r="D87" i="1" s="1"/>
  <c r="F33" i="1"/>
  <c r="F87" i="1" s="1"/>
  <c r="H33" i="1"/>
  <c r="H87" i="1" s="1"/>
  <c r="I33" i="1"/>
  <c r="I87" i="1" s="1"/>
  <c r="K33" i="1"/>
  <c r="K87" i="1" s="1"/>
  <c r="M33" i="1"/>
  <c r="M87" i="1" s="1"/>
  <c r="P33" i="1"/>
  <c r="P87" i="1" s="1"/>
  <c r="R33" i="1"/>
  <c r="R87" i="1" s="1"/>
  <c r="T33" i="1"/>
  <c r="T87" i="1" s="1"/>
  <c r="U33" i="1"/>
  <c r="U87" i="1" s="1"/>
  <c r="E34" i="1"/>
  <c r="E88" i="1" s="1"/>
  <c r="G34" i="1"/>
  <c r="G88" i="1" s="1"/>
  <c r="J34" i="1"/>
  <c r="J88" i="1" s="1"/>
  <c r="L34" i="1"/>
  <c r="L88" i="1" s="1"/>
  <c r="N34" i="1"/>
  <c r="N88" i="1" s="1"/>
  <c r="O34" i="1"/>
  <c r="O88" i="1" s="1"/>
  <c r="Q34" i="1"/>
  <c r="Q88" i="1" s="1"/>
  <c r="S34" i="1"/>
  <c r="S88" i="1" s="1"/>
  <c r="D35" i="1"/>
  <c r="D89" i="1" s="1"/>
  <c r="F35" i="1"/>
  <c r="F89" i="1" s="1"/>
  <c r="H35" i="1"/>
  <c r="H89" i="1" s="1"/>
  <c r="I35" i="1"/>
  <c r="I89" i="1" s="1"/>
  <c r="K35" i="1"/>
  <c r="K89" i="1" s="1"/>
  <c r="M35" i="1"/>
  <c r="M89" i="1" s="1"/>
  <c r="P35" i="1"/>
  <c r="P89" i="1" s="1"/>
  <c r="R35" i="1"/>
  <c r="R89" i="1" s="1"/>
  <c r="T35" i="1"/>
  <c r="T89" i="1" s="1"/>
  <c r="U35" i="1"/>
  <c r="U89" i="1" s="1"/>
  <c r="E36" i="1"/>
  <c r="E90" i="1" s="1"/>
  <c r="G36" i="1"/>
  <c r="G90" i="1" s="1"/>
  <c r="J36" i="1"/>
  <c r="J90" i="1" s="1"/>
  <c r="L36" i="1"/>
  <c r="L90" i="1" s="1"/>
  <c r="N36" i="1"/>
  <c r="N90" i="1" s="1"/>
  <c r="O36" i="1"/>
  <c r="O90" i="1" s="1"/>
  <c r="Q36" i="1"/>
  <c r="Q90" i="1" s="1"/>
  <c r="S36" i="1"/>
  <c r="S90" i="1" s="1"/>
  <c r="D37" i="1"/>
  <c r="D91" i="1" s="1"/>
  <c r="F37" i="1"/>
  <c r="F91" i="1" s="1"/>
  <c r="H37" i="1"/>
  <c r="H91" i="1" s="1"/>
  <c r="I37" i="1"/>
  <c r="I91" i="1" s="1"/>
  <c r="K37" i="1"/>
  <c r="K91" i="1" s="1"/>
  <c r="M37" i="1"/>
  <c r="M91" i="1" s="1"/>
  <c r="P37" i="1"/>
  <c r="P91" i="1" s="1"/>
  <c r="R37" i="1"/>
  <c r="R91" i="1" s="1"/>
  <c r="T37" i="1"/>
  <c r="T91" i="1" s="1"/>
  <c r="U37" i="1"/>
  <c r="U91" i="1" s="1"/>
  <c r="E38" i="1"/>
  <c r="E92" i="1" s="1"/>
  <c r="G38" i="1"/>
  <c r="G92" i="1" s="1"/>
  <c r="J38" i="1"/>
  <c r="J92" i="1" s="1"/>
  <c r="L38" i="1"/>
  <c r="L92" i="1" s="1"/>
  <c r="N38" i="1"/>
  <c r="N92" i="1" s="1"/>
  <c r="O38" i="1"/>
  <c r="O92" i="1" s="1"/>
  <c r="Q38" i="1"/>
  <c r="Q92" i="1" s="1"/>
  <c r="S38" i="1"/>
  <c r="S92" i="1" s="1"/>
  <c r="D39" i="1"/>
  <c r="D93" i="1" s="1"/>
  <c r="F39" i="1"/>
  <c r="F93" i="1" s="1"/>
  <c r="H39" i="1"/>
  <c r="H93" i="1" s="1"/>
  <c r="I39" i="1"/>
  <c r="I93" i="1" s="1"/>
  <c r="K39" i="1"/>
  <c r="K93" i="1" s="1"/>
  <c r="M39" i="1"/>
  <c r="M93" i="1" s="1"/>
  <c r="P39" i="1"/>
  <c r="P93" i="1" s="1"/>
  <c r="R39" i="1"/>
  <c r="R93" i="1" s="1"/>
  <c r="U39" i="1"/>
  <c r="U93" i="1" s="1"/>
  <c r="G40" i="1"/>
  <c r="G94" i="1" s="1"/>
  <c r="J40" i="1"/>
  <c r="J94" i="1" s="1"/>
  <c r="N40" i="1"/>
  <c r="N94" i="1" s="1"/>
  <c r="Q40" i="1"/>
  <c r="Q94" i="1" s="1"/>
  <c r="F41" i="1"/>
  <c r="F95" i="1" s="1"/>
  <c r="I41" i="1"/>
  <c r="I95" i="1" s="1"/>
  <c r="M41" i="1"/>
  <c r="M95" i="1" s="1"/>
  <c r="P41" i="1"/>
  <c r="P95" i="1" s="1"/>
  <c r="T41" i="1"/>
  <c r="T95" i="1" s="1"/>
  <c r="E42" i="1"/>
  <c r="E96" i="1" s="1"/>
  <c r="L42" i="1"/>
  <c r="L96" i="1" s="1"/>
  <c r="O42" i="1"/>
  <c r="O96" i="1" s="1"/>
  <c r="S42" i="1"/>
  <c r="S96" i="1" s="1"/>
  <c r="D43" i="1"/>
  <c r="D97" i="1" s="1"/>
  <c r="H43" i="1"/>
  <c r="H97" i="1" s="1"/>
  <c r="K43" i="1"/>
  <c r="K97" i="1" s="1"/>
  <c r="R43" i="1"/>
  <c r="R97" i="1" s="1"/>
  <c r="U43" i="1"/>
  <c r="U97" i="1" s="1"/>
  <c r="G44" i="1"/>
  <c r="G98" i="1" s="1"/>
  <c r="J44" i="1"/>
  <c r="J98" i="1" s="1"/>
  <c r="N44" i="1"/>
  <c r="N98" i="1" s="1"/>
  <c r="Q44" i="1"/>
  <c r="Q98" i="1" s="1"/>
  <c r="F45" i="1"/>
  <c r="F99" i="1" s="1"/>
  <c r="I45" i="1"/>
  <c r="I99" i="1" s="1"/>
  <c r="M45" i="1"/>
  <c r="M99" i="1" s="1"/>
  <c r="P45" i="1"/>
  <c r="P99" i="1" s="1"/>
  <c r="T45" i="1"/>
  <c r="T99" i="1" s="1"/>
  <c r="E46" i="1"/>
  <c r="E100" i="1" s="1"/>
  <c r="L46" i="1"/>
  <c r="L100" i="1" s="1"/>
  <c r="O46" i="1"/>
  <c r="O100" i="1" s="1"/>
  <c r="S46" i="1"/>
  <c r="S100" i="1" s="1"/>
  <c r="D47" i="1"/>
  <c r="D101" i="1" s="1"/>
  <c r="H47" i="1"/>
  <c r="H101" i="1" s="1"/>
  <c r="K47" i="1"/>
  <c r="K101" i="1" s="1"/>
  <c r="R47" i="1"/>
  <c r="R101" i="1" s="1"/>
  <c r="U47" i="1"/>
  <c r="U101" i="1" s="1"/>
  <c r="G48" i="1"/>
  <c r="G102" i="1" s="1"/>
  <c r="J48" i="1"/>
  <c r="J102" i="1" s="1"/>
  <c r="N48" i="1"/>
  <c r="N102" i="1" s="1"/>
  <c r="Q48" i="1"/>
  <c r="Q102" i="1" s="1"/>
  <c r="F49" i="1"/>
  <c r="F103" i="1" s="1"/>
  <c r="I49" i="1"/>
  <c r="I103" i="1" s="1"/>
  <c r="M49" i="1"/>
  <c r="M103" i="1" s="1"/>
  <c r="P49" i="1"/>
  <c r="P103" i="1" s="1"/>
  <c r="T49" i="1"/>
  <c r="T103" i="1" s="1"/>
  <c r="E53" i="1"/>
  <c r="E107" i="1" s="1"/>
  <c r="L53" i="1"/>
  <c r="L107" i="1" s="1"/>
  <c r="O53" i="1"/>
  <c r="O107" i="1" s="1"/>
  <c r="S53" i="1"/>
  <c r="S107" i="1" s="1"/>
  <c r="D54" i="1"/>
  <c r="D108" i="1" s="1"/>
  <c r="H54" i="1"/>
  <c r="H108" i="1" s="1"/>
  <c r="K54" i="1"/>
  <c r="K108" i="1" s="1"/>
  <c r="R54" i="1"/>
  <c r="R108" i="1" s="1"/>
  <c r="U54" i="1"/>
  <c r="U108" i="1" s="1"/>
  <c r="G55" i="1"/>
  <c r="G109" i="1" s="1"/>
  <c r="J55" i="1"/>
  <c r="J109" i="1" s="1"/>
  <c r="N55" i="1"/>
  <c r="N109" i="1" s="1"/>
  <c r="Q55" i="1"/>
  <c r="Q109" i="1" s="1"/>
  <c r="F56" i="1"/>
  <c r="F110" i="1" s="1"/>
  <c r="I56" i="1"/>
  <c r="I110" i="1" s="1"/>
  <c r="M56" i="1"/>
  <c r="M110" i="1" s="1"/>
  <c r="P56" i="1"/>
  <c r="P110" i="1" s="1"/>
  <c r="T56" i="1"/>
  <c r="T110" i="1" s="1"/>
  <c r="E57" i="1"/>
  <c r="E111" i="1" s="1"/>
  <c r="L57" i="1"/>
  <c r="L111" i="1" s="1"/>
  <c r="O57" i="1"/>
  <c r="O111" i="1" s="1"/>
  <c r="S57" i="1"/>
  <c r="S111" i="1" s="1"/>
  <c r="D58" i="1"/>
  <c r="D112" i="1" s="1"/>
  <c r="H58" i="1"/>
  <c r="H112" i="1" s="1"/>
  <c r="K58" i="1"/>
  <c r="K112" i="1" s="1"/>
  <c r="R58" i="1"/>
  <c r="R112" i="1" s="1"/>
  <c r="U58" i="1"/>
  <c r="U112" i="1" s="1"/>
  <c r="G59" i="1"/>
  <c r="G113" i="1" s="1"/>
  <c r="J59" i="1"/>
  <c r="J113" i="1" s="1"/>
  <c r="N59" i="1"/>
  <c r="N113" i="1" s="1"/>
  <c r="Q59" i="1"/>
  <c r="Q113" i="1" s="1"/>
  <c r="F60" i="1"/>
  <c r="F114" i="1" s="1"/>
  <c r="I60" i="1"/>
  <c r="I114" i="1" s="1"/>
  <c r="P60" i="1"/>
  <c r="P114" i="1" s="1"/>
  <c r="T60" i="1"/>
  <c r="T114" i="1" s="1"/>
  <c r="E61" i="1"/>
  <c r="E115" i="1" s="1"/>
  <c r="L61" i="1"/>
  <c r="L115" i="1" s="1"/>
  <c r="O61" i="1"/>
  <c r="O115" i="1" s="1"/>
  <c r="S61" i="1"/>
  <c r="S115" i="1" s="1"/>
  <c r="D62" i="1"/>
  <c r="D116" i="1" s="1"/>
  <c r="H62" i="1"/>
  <c r="H116" i="1" s="1"/>
  <c r="K62" i="1"/>
  <c r="K116" i="1" s="1"/>
  <c r="R62" i="1"/>
  <c r="R116" i="1" s="1"/>
  <c r="U62" i="1"/>
  <c r="U116" i="1" s="1"/>
  <c r="G63" i="1"/>
  <c r="G117" i="1" s="1"/>
  <c r="J63" i="1"/>
  <c r="J117" i="1" s="1"/>
  <c r="N63" i="1"/>
  <c r="N117" i="1" s="1"/>
  <c r="Q63" i="1"/>
  <c r="Q117" i="1" s="1"/>
  <c r="F64" i="1"/>
  <c r="F118" i="1" s="1"/>
  <c r="I64" i="1"/>
  <c r="I118" i="1" s="1"/>
  <c r="M64" i="1"/>
  <c r="M118" i="1" s="1"/>
  <c r="P64" i="1"/>
  <c r="P118" i="1" s="1"/>
  <c r="T64" i="1"/>
  <c r="T118" i="1" s="1"/>
  <c r="E65" i="1"/>
  <c r="E119" i="1" s="1"/>
  <c r="L65" i="1"/>
  <c r="L119" i="1" s="1"/>
  <c r="O65" i="1"/>
  <c r="O119" i="1" s="1"/>
  <c r="S65" i="1"/>
  <c r="S119" i="1" s="1"/>
  <c r="D66" i="1"/>
  <c r="D120" i="1" s="1"/>
  <c r="H66" i="1"/>
  <c r="H120" i="1" s="1"/>
  <c r="K66" i="1"/>
  <c r="K120" i="1" s="1"/>
  <c r="R66" i="1"/>
  <c r="R120" i="1" s="1"/>
  <c r="U66" i="1"/>
  <c r="U120" i="1" s="1"/>
  <c r="G67" i="1"/>
  <c r="G121" i="1" s="1"/>
  <c r="J67" i="1"/>
  <c r="J121" i="1" s="1"/>
  <c r="N67" i="1"/>
  <c r="N121" i="1" s="1"/>
  <c r="Q67" i="1"/>
  <c r="Q121" i="1" s="1"/>
  <c r="F68" i="1"/>
  <c r="F122" i="1" s="1"/>
  <c r="I68" i="1"/>
  <c r="I122" i="1" s="1"/>
  <c r="M68" i="1"/>
  <c r="M122" i="1" s="1"/>
  <c r="P68" i="1"/>
  <c r="P122" i="1" s="1"/>
  <c r="T68" i="1"/>
  <c r="T122" i="1" s="1"/>
  <c r="E69" i="1"/>
  <c r="E123" i="1" s="1"/>
  <c r="L69" i="1"/>
  <c r="L123" i="1" s="1"/>
  <c r="O69" i="1"/>
  <c r="O123" i="1" s="1"/>
  <c r="S69" i="1"/>
  <c r="S123" i="1" s="1"/>
  <c r="D70" i="1"/>
  <c r="D124" i="1" s="1"/>
  <c r="H70" i="1"/>
  <c r="H124" i="1" s="1"/>
  <c r="K70" i="1"/>
  <c r="K124" i="1" s="1"/>
  <c r="R70" i="1"/>
  <c r="R124" i="1" s="1"/>
  <c r="U70" i="1"/>
  <c r="U124" i="1" s="1"/>
  <c r="G71" i="1"/>
  <c r="G125" i="1" s="1"/>
  <c r="J71" i="1"/>
  <c r="J125" i="1" s="1"/>
  <c r="N71" i="1"/>
  <c r="N125" i="1" s="1"/>
  <c r="Q71" i="1"/>
  <c r="Q125" i="1" s="1"/>
  <c r="F72" i="1"/>
  <c r="F126" i="1" s="1"/>
  <c r="I72" i="1"/>
  <c r="I126" i="1" s="1"/>
  <c r="M72" i="1"/>
  <c r="M126" i="1" s="1"/>
  <c r="P72" i="1"/>
  <c r="P126" i="1" s="1"/>
  <c r="T72" i="1"/>
  <c r="T126" i="1" s="1"/>
  <c r="E73" i="1"/>
  <c r="E127" i="1" s="1"/>
  <c r="L73" i="1"/>
  <c r="L127" i="1" s="1"/>
  <c r="O73" i="1"/>
  <c r="O127" i="1" s="1"/>
  <c r="U73" i="1"/>
  <c r="U127" i="1" s="1"/>
  <c r="T73" i="1"/>
  <c r="T127" i="1" s="1"/>
  <c r="R73" i="1"/>
  <c r="R127" i="1" s="1"/>
  <c r="P73" i="1"/>
  <c r="P127" i="1" s="1"/>
  <c r="M73" i="1"/>
  <c r="M127" i="1" s="1"/>
  <c r="K73" i="1"/>
  <c r="K127" i="1" s="1"/>
  <c r="I73" i="1"/>
  <c r="I127" i="1" s="1"/>
  <c r="H73" i="1"/>
  <c r="H127" i="1" s="1"/>
  <c r="F73" i="1"/>
  <c r="F127" i="1" s="1"/>
  <c r="D73" i="1"/>
  <c r="D127" i="1" s="1"/>
  <c r="S72" i="1"/>
  <c r="S126" i="1" s="1"/>
  <c r="Q72" i="1"/>
  <c r="Q126" i="1" s="1"/>
  <c r="O72" i="1"/>
  <c r="O126" i="1" s="1"/>
  <c r="N72" i="1"/>
  <c r="N126" i="1" s="1"/>
  <c r="L72" i="1"/>
  <c r="L126" i="1" s="1"/>
  <c r="J72" i="1"/>
  <c r="J126" i="1" s="1"/>
  <c r="G72" i="1"/>
  <c r="G126" i="1" s="1"/>
  <c r="E72" i="1"/>
  <c r="E126" i="1" s="1"/>
  <c r="U71" i="1"/>
  <c r="U125" i="1" s="1"/>
  <c r="T71" i="1"/>
  <c r="T125" i="1" s="1"/>
  <c r="R71" i="1"/>
  <c r="R125" i="1" s="1"/>
  <c r="P71" i="1"/>
  <c r="P125" i="1" s="1"/>
  <c r="M71" i="1"/>
  <c r="M125" i="1" s="1"/>
  <c r="K71" i="1"/>
  <c r="K125" i="1" s="1"/>
  <c r="I71" i="1"/>
  <c r="I125" i="1" s="1"/>
  <c r="H71" i="1"/>
  <c r="H125" i="1" s="1"/>
  <c r="F71" i="1"/>
  <c r="F125" i="1" s="1"/>
  <c r="D71" i="1"/>
  <c r="D125" i="1" s="1"/>
  <c r="S70" i="1"/>
  <c r="S124" i="1" s="1"/>
  <c r="Q70" i="1"/>
  <c r="Q124" i="1" s="1"/>
  <c r="O70" i="1"/>
  <c r="O124" i="1" s="1"/>
  <c r="N70" i="1"/>
  <c r="N124" i="1" s="1"/>
  <c r="L70" i="1"/>
  <c r="L124" i="1" s="1"/>
  <c r="J70" i="1"/>
  <c r="J124" i="1" s="1"/>
  <c r="G70" i="1"/>
  <c r="G124" i="1" s="1"/>
  <c r="E70" i="1"/>
  <c r="E124" i="1" s="1"/>
  <c r="U69" i="1"/>
  <c r="U123" i="1" s="1"/>
  <c r="T69" i="1"/>
  <c r="T123" i="1" s="1"/>
  <c r="R69" i="1"/>
  <c r="R123" i="1" s="1"/>
  <c r="P69" i="1"/>
  <c r="P123" i="1" s="1"/>
  <c r="M69" i="1"/>
  <c r="M123" i="1" s="1"/>
  <c r="K69" i="1"/>
  <c r="K123" i="1" s="1"/>
  <c r="I69" i="1"/>
  <c r="I123" i="1" s="1"/>
  <c r="H69" i="1"/>
  <c r="H123" i="1" s="1"/>
  <c r="F69" i="1"/>
  <c r="F123" i="1" s="1"/>
  <c r="D69" i="1"/>
  <c r="D123" i="1" s="1"/>
  <c r="S68" i="1"/>
  <c r="S122" i="1" s="1"/>
  <c r="Q68" i="1"/>
  <c r="Q122" i="1" s="1"/>
  <c r="O68" i="1"/>
  <c r="O122" i="1" s="1"/>
  <c r="N68" i="1"/>
  <c r="N122" i="1" s="1"/>
  <c r="L68" i="1"/>
  <c r="L122" i="1" s="1"/>
  <c r="J68" i="1"/>
  <c r="J122" i="1" s="1"/>
  <c r="G68" i="1"/>
  <c r="G122" i="1" s="1"/>
  <c r="E68" i="1"/>
  <c r="E122" i="1" s="1"/>
  <c r="U67" i="1"/>
  <c r="U121" i="1" s="1"/>
  <c r="T67" i="1"/>
  <c r="T121" i="1" s="1"/>
  <c r="R67" i="1"/>
  <c r="R121" i="1" s="1"/>
  <c r="P67" i="1"/>
  <c r="P121" i="1" s="1"/>
  <c r="M67" i="1"/>
  <c r="M121" i="1" s="1"/>
  <c r="K67" i="1"/>
  <c r="K121" i="1" s="1"/>
  <c r="I67" i="1"/>
  <c r="I121" i="1" s="1"/>
  <c r="H67" i="1"/>
  <c r="H121" i="1" s="1"/>
  <c r="F67" i="1"/>
  <c r="F121" i="1" s="1"/>
  <c r="D67" i="1"/>
  <c r="D121" i="1" s="1"/>
  <c r="S66" i="1"/>
  <c r="S120" i="1" s="1"/>
  <c r="Q66" i="1"/>
  <c r="Q120" i="1" s="1"/>
  <c r="O66" i="1"/>
  <c r="O120" i="1" s="1"/>
  <c r="N66" i="1"/>
  <c r="N120" i="1" s="1"/>
  <c r="L66" i="1"/>
  <c r="L120" i="1" s="1"/>
  <c r="J66" i="1"/>
  <c r="J120" i="1" s="1"/>
  <c r="G66" i="1"/>
  <c r="G120" i="1" s="1"/>
  <c r="E66" i="1"/>
  <c r="E120" i="1" s="1"/>
  <c r="U65" i="1"/>
  <c r="U119" i="1" s="1"/>
  <c r="T65" i="1"/>
  <c r="T119" i="1" s="1"/>
  <c r="R65" i="1"/>
  <c r="R119" i="1" s="1"/>
  <c r="P65" i="1"/>
  <c r="P119" i="1" s="1"/>
  <c r="M65" i="1"/>
  <c r="M119" i="1" s="1"/>
  <c r="K65" i="1"/>
  <c r="K119" i="1" s="1"/>
  <c r="I65" i="1"/>
  <c r="I119" i="1" s="1"/>
  <c r="H65" i="1"/>
  <c r="H119" i="1" s="1"/>
  <c r="F65" i="1"/>
  <c r="F119" i="1" s="1"/>
  <c r="D65" i="1"/>
  <c r="D119" i="1" s="1"/>
  <c r="S64" i="1"/>
  <c r="S118" i="1" s="1"/>
  <c r="Q64" i="1"/>
  <c r="Q118" i="1" s="1"/>
  <c r="O64" i="1"/>
  <c r="O118" i="1" s="1"/>
  <c r="N64" i="1"/>
  <c r="N118" i="1" s="1"/>
  <c r="L64" i="1"/>
  <c r="L118" i="1" s="1"/>
  <c r="J64" i="1"/>
  <c r="J118" i="1" s="1"/>
  <c r="G64" i="1"/>
  <c r="G118" i="1" s="1"/>
  <c r="E64" i="1"/>
  <c r="E118" i="1" s="1"/>
  <c r="U63" i="1"/>
  <c r="U117" i="1" s="1"/>
  <c r="T63" i="1"/>
  <c r="T117" i="1" s="1"/>
  <c r="R63" i="1"/>
  <c r="R117" i="1" s="1"/>
  <c r="P63" i="1"/>
  <c r="P117" i="1" s="1"/>
  <c r="M63" i="1"/>
  <c r="M117" i="1" s="1"/>
  <c r="K63" i="1"/>
  <c r="K117" i="1" s="1"/>
  <c r="I63" i="1"/>
  <c r="I117" i="1" s="1"/>
  <c r="H63" i="1"/>
  <c r="H117" i="1" s="1"/>
  <c r="F63" i="1"/>
  <c r="F117" i="1" s="1"/>
  <c r="D63" i="1"/>
  <c r="D117" i="1" s="1"/>
  <c r="S62" i="1"/>
  <c r="S116" i="1" s="1"/>
  <c r="Q62" i="1"/>
  <c r="Q116" i="1" s="1"/>
  <c r="O62" i="1"/>
  <c r="O116" i="1" s="1"/>
  <c r="N62" i="1"/>
  <c r="N116" i="1" s="1"/>
  <c r="L62" i="1"/>
  <c r="L116" i="1" s="1"/>
  <c r="J116" i="1"/>
  <c r="G62" i="1"/>
  <c r="G116" i="1" s="1"/>
  <c r="E62" i="1"/>
  <c r="E116" i="1" s="1"/>
  <c r="U61" i="1"/>
  <c r="U115" i="1" s="1"/>
  <c r="T61" i="1"/>
  <c r="T115" i="1" s="1"/>
  <c r="R61" i="1"/>
  <c r="R115" i="1" s="1"/>
  <c r="P61" i="1"/>
  <c r="P115" i="1" s="1"/>
  <c r="M115" i="1"/>
  <c r="K61" i="1"/>
  <c r="K115" i="1" s="1"/>
  <c r="I61" i="1"/>
  <c r="I115" i="1" s="1"/>
  <c r="H61" i="1"/>
  <c r="H115" i="1" s="1"/>
  <c r="F61" i="1"/>
  <c r="F115" i="1" s="1"/>
  <c r="D61" i="1"/>
  <c r="D115" i="1" s="1"/>
  <c r="S60" i="1"/>
  <c r="S114" i="1" s="1"/>
  <c r="Q60" i="1"/>
  <c r="Q114" i="1" s="1"/>
  <c r="O60" i="1"/>
  <c r="O114" i="1" s="1"/>
  <c r="N60" i="1"/>
  <c r="N114" i="1" s="1"/>
  <c r="L60" i="1"/>
  <c r="L114" i="1" s="1"/>
  <c r="J60" i="1"/>
  <c r="J114" i="1" s="1"/>
  <c r="G60" i="1"/>
  <c r="G114" i="1" s="1"/>
  <c r="E60" i="1"/>
  <c r="E114" i="1" s="1"/>
  <c r="U59" i="1"/>
  <c r="U113" i="1" s="1"/>
  <c r="T59" i="1"/>
  <c r="T113" i="1" s="1"/>
  <c r="R59" i="1"/>
  <c r="R113" i="1" s="1"/>
  <c r="P59" i="1"/>
  <c r="P113" i="1" s="1"/>
  <c r="M59" i="1"/>
  <c r="M113" i="1" s="1"/>
  <c r="K59" i="1"/>
  <c r="K113" i="1" s="1"/>
  <c r="I59" i="1"/>
  <c r="I113" i="1" s="1"/>
  <c r="H59" i="1"/>
  <c r="H113" i="1" s="1"/>
  <c r="F59" i="1"/>
  <c r="F113" i="1" s="1"/>
  <c r="D59" i="1"/>
  <c r="D113" i="1" s="1"/>
  <c r="S58" i="1"/>
  <c r="S112" i="1" s="1"/>
  <c r="Q58" i="1"/>
  <c r="Q112" i="1" s="1"/>
  <c r="O58" i="1"/>
  <c r="O112" i="1" s="1"/>
  <c r="N58" i="1"/>
  <c r="N112" i="1" s="1"/>
  <c r="L58" i="1"/>
  <c r="L112" i="1" s="1"/>
  <c r="J58" i="1"/>
  <c r="J112" i="1" s="1"/>
  <c r="G58" i="1"/>
  <c r="G112" i="1" s="1"/>
  <c r="E58" i="1"/>
  <c r="E112" i="1" s="1"/>
  <c r="U57" i="1"/>
  <c r="U111" i="1" s="1"/>
  <c r="T57" i="1"/>
  <c r="T111" i="1" s="1"/>
  <c r="R57" i="1"/>
  <c r="R111" i="1" s="1"/>
  <c r="P57" i="1"/>
  <c r="P111" i="1" s="1"/>
  <c r="M57" i="1"/>
  <c r="M111" i="1" s="1"/>
  <c r="K57" i="1"/>
  <c r="K111" i="1" s="1"/>
  <c r="I57" i="1"/>
  <c r="I111" i="1" s="1"/>
  <c r="H57" i="1"/>
  <c r="H111" i="1" s="1"/>
  <c r="F57" i="1"/>
  <c r="F111" i="1" s="1"/>
  <c r="D57" i="1"/>
  <c r="D111" i="1" s="1"/>
  <c r="S56" i="1"/>
  <c r="S110" i="1" s="1"/>
  <c r="Q56" i="1"/>
  <c r="Q110" i="1" s="1"/>
  <c r="O56" i="1"/>
  <c r="O110" i="1" s="1"/>
  <c r="N56" i="1"/>
  <c r="N110" i="1" s="1"/>
  <c r="L56" i="1"/>
  <c r="L110" i="1" s="1"/>
  <c r="J56" i="1"/>
  <c r="J110" i="1" s="1"/>
  <c r="G56" i="1"/>
  <c r="G110" i="1" s="1"/>
  <c r="E56" i="1"/>
  <c r="E110" i="1" s="1"/>
  <c r="U55" i="1"/>
  <c r="U109" i="1" s="1"/>
  <c r="T55" i="1"/>
  <c r="T109" i="1" s="1"/>
  <c r="R55" i="1"/>
  <c r="R109" i="1" s="1"/>
  <c r="P55" i="1"/>
  <c r="P109" i="1" s="1"/>
  <c r="M55" i="1"/>
  <c r="M109" i="1" s="1"/>
  <c r="K55" i="1"/>
  <c r="K109" i="1" s="1"/>
  <c r="I55" i="1"/>
  <c r="I109" i="1" s="1"/>
  <c r="H55" i="1"/>
  <c r="H109" i="1" s="1"/>
  <c r="F55" i="1"/>
  <c r="F109" i="1" s="1"/>
  <c r="D55" i="1"/>
  <c r="D109" i="1" s="1"/>
  <c r="S54" i="1"/>
  <c r="S108" i="1" s="1"/>
  <c r="Q54" i="1"/>
  <c r="Q108" i="1" s="1"/>
  <c r="O54" i="1"/>
  <c r="O108" i="1" s="1"/>
  <c r="N54" i="1"/>
  <c r="N108" i="1" s="1"/>
  <c r="L54" i="1"/>
  <c r="L108" i="1" s="1"/>
  <c r="J54" i="1"/>
  <c r="J108" i="1" s="1"/>
  <c r="G54" i="1"/>
  <c r="G108" i="1" s="1"/>
  <c r="E54" i="1"/>
  <c r="E108" i="1" s="1"/>
  <c r="U53" i="1"/>
  <c r="U107" i="1" s="1"/>
  <c r="T53" i="1"/>
  <c r="T107" i="1" s="1"/>
  <c r="R53" i="1"/>
  <c r="R107" i="1" s="1"/>
  <c r="P53" i="1"/>
  <c r="P107" i="1" s="1"/>
  <c r="M53" i="1"/>
  <c r="M107" i="1" s="1"/>
  <c r="K53" i="1"/>
  <c r="K107" i="1" s="1"/>
  <c r="I53" i="1"/>
  <c r="I107" i="1" s="1"/>
  <c r="H53" i="1"/>
  <c r="H107" i="1" s="1"/>
  <c r="F53" i="1"/>
  <c r="F107" i="1" s="1"/>
  <c r="D53" i="1"/>
  <c r="D107" i="1" s="1"/>
  <c r="S49" i="1"/>
  <c r="S103" i="1" s="1"/>
  <c r="Q49" i="1"/>
  <c r="Q103" i="1" s="1"/>
  <c r="O49" i="1"/>
  <c r="O103" i="1" s="1"/>
  <c r="N49" i="1"/>
  <c r="N103" i="1" s="1"/>
  <c r="L49" i="1"/>
  <c r="L103" i="1" s="1"/>
  <c r="J49" i="1"/>
  <c r="J103" i="1" s="1"/>
  <c r="G49" i="1"/>
  <c r="G103" i="1" s="1"/>
  <c r="E49" i="1"/>
  <c r="E103" i="1" s="1"/>
  <c r="U48" i="1"/>
  <c r="U102" i="1" s="1"/>
  <c r="T48" i="1"/>
  <c r="T102" i="1" s="1"/>
  <c r="R48" i="1"/>
  <c r="R102" i="1" s="1"/>
  <c r="P48" i="1"/>
  <c r="P102" i="1" s="1"/>
  <c r="M48" i="1"/>
  <c r="M102" i="1" s="1"/>
  <c r="K48" i="1"/>
  <c r="K102" i="1" s="1"/>
  <c r="I48" i="1"/>
  <c r="I102" i="1" s="1"/>
  <c r="H48" i="1"/>
  <c r="H102" i="1" s="1"/>
  <c r="F48" i="1"/>
  <c r="F102" i="1" s="1"/>
  <c r="D48" i="1"/>
  <c r="D102" i="1" s="1"/>
  <c r="S47" i="1"/>
  <c r="S101" i="1" s="1"/>
  <c r="Q47" i="1"/>
  <c r="Q101" i="1" s="1"/>
  <c r="O47" i="1"/>
  <c r="O101" i="1" s="1"/>
  <c r="N47" i="1"/>
  <c r="N101" i="1" s="1"/>
  <c r="L47" i="1"/>
  <c r="L101" i="1" s="1"/>
  <c r="J47" i="1"/>
  <c r="J101" i="1" s="1"/>
  <c r="G47" i="1"/>
  <c r="G101" i="1" s="1"/>
  <c r="E47" i="1"/>
  <c r="E101" i="1" s="1"/>
  <c r="U46" i="1"/>
  <c r="U100" i="1" s="1"/>
  <c r="T46" i="1"/>
  <c r="T100" i="1" s="1"/>
  <c r="R46" i="1"/>
  <c r="R100" i="1" s="1"/>
  <c r="P46" i="1"/>
  <c r="P100" i="1" s="1"/>
  <c r="M46" i="1"/>
  <c r="M100" i="1" s="1"/>
  <c r="K46" i="1"/>
  <c r="K100" i="1" s="1"/>
  <c r="I46" i="1"/>
  <c r="I100" i="1" s="1"/>
  <c r="H46" i="1"/>
  <c r="H100" i="1" s="1"/>
  <c r="F46" i="1"/>
  <c r="F100" i="1" s="1"/>
  <c r="D46" i="1"/>
  <c r="D100" i="1" s="1"/>
  <c r="S45" i="1"/>
  <c r="S99" i="1" s="1"/>
  <c r="Q45" i="1"/>
  <c r="Q99" i="1" s="1"/>
  <c r="O45" i="1"/>
  <c r="O99" i="1" s="1"/>
  <c r="N45" i="1"/>
  <c r="N99" i="1" s="1"/>
  <c r="L45" i="1"/>
  <c r="L99" i="1" s="1"/>
  <c r="J45" i="1"/>
  <c r="J99" i="1" s="1"/>
  <c r="G45" i="1"/>
  <c r="G99" i="1" s="1"/>
  <c r="E45" i="1"/>
  <c r="E99" i="1" s="1"/>
  <c r="U44" i="1"/>
  <c r="U98" i="1" s="1"/>
  <c r="T44" i="1"/>
  <c r="T98" i="1" s="1"/>
  <c r="R44" i="1"/>
  <c r="R98" i="1" s="1"/>
  <c r="P44" i="1"/>
  <c r="P98" i="1" s="1"/>
  <c r="M44" i="1"/>
  <c r="M98" i="1" s="1"/>
  <c r="K44" i="1"/>
  <c r="K98" i="1" s="1"/>
  <c r="I44" i="1"/>
  <c r="I98" i="1" s="1"/>
  <c r="H44" i="1"/>
  <c r="H98" i="1" s="1"/>
  <c r="F44" i="1"/>
  <c r="F98" i="1" s="1"/>
  <c r="D44" i="1"/>
  <c r="D98" i="1" s="1"/>
  <c r="S43" i="1"/>
  <c r="S97" i="1" s="1"/>
  <c r="Q43" i="1"/>
  <c r="Q97" i="1" s="1"/>
  <c r="O43" i="1"/>
  <c r="O97" i="1" s="1"/>
  <c r="N43" i="1"/>
  <c r="N97" i="1" s="1"/>
  <c r="L43" i="1"/>
  <c r="L97" i="1" s="1"/>
  <c r="J43" i="1"/>
  <c r="J97" i="1" s="1"/>
  <c r="G43" i="1"/>
  <c r="G97" i="1" s="1"/>
  <c r="E43" i="1"/>
  <c r="E97" i="1" s="1"/>
  <c r="U42" i="1"/>
  <c r="U96" i="1" s="1"/>
  <c r="T42" i="1"/>
  <c r="T96" i="1" s="1"/>
  <c r="R42" i="1"/>
  <c r="R96" i="1" s="1"/>
  <c r="P42" i="1"/>
  <c r="P96" i="1" s="1"/>
  <c r="M42" i="1"/>
  <c r="M96" i="1" s="1"/>
  <c r="K42" i="1"/>
  <c r="K96" i="1" s="1"/>
  <c r="I42" i="1"/>
  <c r="I96" i="1" s="1"/>
  <c r="H42" i="1"/>
  <c r="H96" i="1" s="1"/>
  <c r="F42" i="1"/>
  <c r="F96" i="1" s="1"/>
  <c r="D42" i="1"/>
  <c r="D96" i="1" s="1"/>
  <c r="S41" i="1"/>
  <c r="S95" i="1" s="1"/>
  <c r="Q41" i="1"/>
  <c r="Q95" i="1" s="1"/>
  <c r="O41" i="1"/>
  <c r="O95" i="1" s="1"/>
  <c r="N41" i="1"/>
  <c r="N95" i="1" s="1"/>
  <c r="L41" i="1"/>
  <c r="L95" i="1" s="1"/>
  <c r="J41" i="1"/>
  <c r="J95" i="1" s="1"/>
  <c r="G41" i="1"/>
  <c r="G95" i="1" s="1"/>
  <c r="E41" i="1"/>
  <c r="E95" i="1" s="1"/>
  <c r="U40" i="1"/>
  <c r="U94" i="1" s="1"/>
  <c r="T40" i="1"/>
  <c r="T94" i="1" s="1"/>
  <c r="R40" i="1"/>
  <c r="R94" i="1" s="1"/>
  <c r="P40" i="1"/>
  <c r="P94" i="1" s="1"/>
  <c r="M40" i="1"/>
  <c r="M94" i="1" s="1"/>
  <c r="K40" i="1"/>
  <c r="K94" i="1" s="1"/>
  <c r="I40" i="1"/>
  <c r="I94" i="1" s="1"/>
  <c r="H40" i="1"/>
  <c r="H94" i="1" s="1"/>
  <c r="F40" i="1"/>
  <c r="F94" i="1" s="1"/>
  <c r="D40" i="1"/>
  <c r="D94" i="1" s="1"/>
  <c r="S39" i="1"/>
  <c r="S93" i="1" s="1"/>
  <c r="E29" i="1"/>
  <c r="E83" i="1" s="1"/>
  <c r="G29" i="1"/>
  <c r="G83" i="1" s="1"/>
  <c r="J29" i="1"/>
  <c r="J83" i="1" s="1"/>
  <c r="L29" i="1"/>
  <c r="L83" i="1" s="1"/>
  <c r="N29" i="1"/>
  <c r="N83" i="1" s="1"/>
  <c r="O29" i="1"/>
  <c r="O83" i="1" s="1"/>
  <c r="Q29" i="1"/>
  <c r="Q83" i="1" s="1"/>
  <c r="S29" i="1"/>
  <c r="S83" i="1" s="1"/>
  <c r="D30" i="1"/>
  <c r="D84" i="1" s="1"/>
  <c r="F30" i="1"/>
  <c r="F84" i="1" s="1"/>
  <c r="H30" i="1"/>
  <c r="H84" i="1" s="1"/>
  <c r="I30" i="1"/>
  <c r="I84" i="1" s="1"/>
  <c r="K30" i="1"/>
  <c r="K84" i="1" s="1"/>
  <c r="M30" i="1"/>
  <c r="M84" i="1" s="1"/>
  <c r="P30" i="1"/>
  <c r="P84" i="1" s="1"/>
  <c r="R30" i="1"/>
  <c r="R84" i="1" s="1"/>
  <c r="T30" i="1"/>
  <c r="T84" i="1" s="1"/>
  <c r="U30" i="1"/>
  <c r="U84" i="1" s="1"/>
  <c r="E31" i="1"/>
  <c r="E85" i="1" s="1"/>
  <c r="G31" i="1"/>
  <c r="G85" i="1" s="1"/>
  <c r="J31" i="1"/>
  <c r="J85" i="1" s="1"/>
  <c r="L31" i="1"/>
  <c r="L85" i="1" s="1"/>
  <c r="N31" i="1"/>
  <c r="N85" i="1" s="1"/>
  <c r="O31" i="1"/>
  <c r="O85" i="1" s="1"/>
  <c r="Q31" i="1"/>
  <c r="Q85" i="1" s="1"/>
  <c r="S31" i="1"/>
  <c r="S85" i="1" s="1"/>
  <c r="D32" i="1"/>
  <c r="D86" i="1" s="1"/>
  <c r="F32" i="1"/>
  <c r="F86" i="1" s="1"/>
  <c r="H32" i="1"/>
  <c r="H86" i="1" s="1"/>
  <c r="I32" i="1"/>
  <c r="I86" i="1" s="1"/>
  <c r="K32" i="1"/>
  <c r="K86" i="1" s="1"/>
  <c r="M32" i="1"/>
  <c r="M86" i="1" s="1"/>
  <c r="P32" i="1"/>
  <c r="P86" i="1" s="1"/>
  <c r="R32" i="1"/>
  <c r="R86" i="1" s="1"/>
  <c r="T32" i="1"/>
  <c r="T86" i="1" s="1"/>
  <c r="U32" i="1"/>
  <c r="U86" i="1" s="1"/>
  <c r="E33" i="1"/>
  <c r="E87" i="1" s="1"/>
  <c r="G33" i="1"/>
  <c r="G87" i="1" s="1"/>
  <c r="J33" i="1"/>
  <c r="J87" i="1" s="1"/>
  <c r="L33" i="1"/>
  <c r="L87" i="1" s="1"/>
  <c r="N33" i="1"/>
  <c r="N87" i="1" s="1"/>
  <c r="O33" i="1"/>
  <c r="O87" i="1" s="1"/>
  <c r="Q33" i="1"/>
  <c r="Q87" i="1" s="1"/>
  <c r="S33" i="1"/>
  <c r="S87" i="1" s="1"/>
  <c r="D34" i="1"/>
  <c r="D88" i="1" s="1"/>
  <c r="F34" i="1"/>
  <c r="F88" i="1" s="1"/>
  <c r="H34" i="1"/>
  <c r="H88" i="1" s="1"/>
  <c r="I34" i="1"/>
  <c r="I88" i="1" s="1"/>
  <c r="K34" i="1"/>
  <c r="K88" i="1" s="1"/>
  <c r="M34" i="1"/>
  <c r="M88" i="1" s="1"/>
  <c r="P34" i="1"/>
  <c r="P88" i="1" s="1"/>
  <c r="R34" i="1"/>
  <c r="R88" i="1" s="1"/>
  <c r="T34" i="1"/>
  <c r="T88" i="1" s="1"/>
  <c r="U34" i="1"/>
  <c r="U88" i="1" s="1"/>
  <c r="E35" i="1"/>
  <c r="E89" i="1" s="1"/>
  <c r="G35" i="1"/>
  <c r="G89" i="1" s="1"/>
  <c r="J35" i="1"/>
  <c r="J89" i="1" s="1"/>
  <c r="L35" i="1"/>
  <c r="L89" i="1" s="1"/>
  <c r="N35" i="1"/>
  <c r="N89" i="1" s="1"/>
  <c r="O35" i="1"/>
  <c r="O89" i="1" s="1"/>
  <c r="Q35" i="1"/>
  <c r="Q89" i="1" s="1"/>
  <c r="S35" i="1"/>
  <c r="S89" i="1" s="1"/>
  <c r="D36" i="1"/>
  <c r="D90" i="1" s="1"/>
  <c r="F36" i="1"/>
  <c r="F90" i="1" s="1"/>
  <c r="H36" i="1"/>
  <c r="H90" i="1" s="1"/>
  <c r="I36" i="1"/>
  <c r="I90" i="1" s="1"/>
  <c r="K36" i="1"/>
  <c r="K90" i="1" s="1"/>
  <c r="M36" i="1"/>
  <c r="M90" i="1" s="1"/>
  <c r="P36" i="1"/>
  <c r="P90" i="1" s="1"/>
  <c r="R36" i="1"/>
  <c r="R90" i="1" s="1"/>
  <c r="T36" i="1"/>
  <c r="T90" i="1" s="1"/>
  <c r="U36" i="1"/>
  <c r="U90" i="1" s="1"/>
  <c r="E37" i="1"/>
  <c r="E91" i="1" s="1"/>
  <c r="G37" i="1"/>
  <c r="G91" i="1" s="1"/>
  <c r="J37" i="1"/>
  <c r="J91" i="1" s="1"/>
  <c r="L37" i="1"/>
  <c r="L91" i="1" s="1"/>
  <c r="N37" i="1"/>
  <c r="N91" i="1" s="1"/>
  <c r="O37" i="1"/>
  <c r="O91" i="1" s="1"/>
  <c r="Q37" i="1"/>
  <c r="Q91" i="1" s="1"/>
  <c r="S37" i="1"/>
  <c r="S91" i="1" s="1"/>
  <c r="D38" i="1"/>
  <c r="D92" i="1" s="1"/>
  <c r="F38" i="1"/>
  <c r="F92" i="1" s="1"/>
  <c r="H38" i="1"/>
  <c r="H92" i="1" s="1"/>
  <c r="I38" i="1"/>
  <c r="I92" i="1" s="1"/>
  <c r="K38" i="1"/>
  <c r="K92" i="1" s="1"/>
  <c r="M38" i="1"/>
  <c r="M92" i="1" s="1"/>
  <c r="P38" i="1"/>
  <c r="P92" i="1" s="1"/>
  <c r="R38" i="1"/>
  <c r="R92" i="1" s="1"/>
  <c r="T38" i="1"/>
  <c r="T92" i="1" s="1"/>
  <c r="U38" i="1"/>
  <c r="U92" i="1" s="1"/>
  <c r="E39" i="1"/>
  <c r="E93" i="1" s="1"/>
  <c r="G39" i="1"/>
  <c r="G93" i="1" s="1"/>
  <c r="J39" i="1"/>
  <c r="J93" i="1" s="1"/>
  <c r="L39" i="1"/>
  <c r="L93" i="1" s="1"/>
  <c r="N39" i="1"/>
  <c r="N93" i="1" s="1"/>
  <c r="O39" i="1"/>
  <c r="O93" i="1" s="1"/>
  <c r="Q39" i="1"/>
  <c r="Q93" i="1" s="1"/>
  <c r="T39" i="1"/>
  <c r="T93" i="1" s="1"/>
  <c r="E40" i="1"/>
  <c r="E94" i="1" s="1"/>
  <c r="L40" i="1"/>
  <c r="L94" i="1" s="1"/>
  <c r="O40" i="1"/>
  <c r="O94" i="1" s="1"/>
  <c r="S40" i="1"/>
  <c r="S94" i="1" s="1"/>
  <c r="D41" i="1"/>
  <c r="D95" i="1" s="1"/>
  <c r="H41" i="1"/>
  <c r="H95" i="1" s="1"/>
  <c r="K41" i="1"/>
  <c r="K95" i="1" s="1"/>
  <c r="R41" i="1"/>
  <c r="R95" i="1" s="1"/>
  <c r="U41" i="1"/>
  <c r="U95" i="1" s="1"/>
  <c r="G42" i="1"/>
  <c r="G96" i="1" s="1"/>
  <c r="J42" i="1"/>
  <c r="J96" i="1" s="1"/>
  <c r="N42" i="1"/>
  <c r="N96" i="1" s="1"/>
  <c r="Q42" i="1"/>
  <c r="Q96" i="1" s="1"/>
  <c r="F43" i="1"/>
  <c r="F97" i="1" s="1"/>
  <c r="I43" i="1"/>
  <c r="I97" i="1" s="1"/>
  <c r="M43" i="1"/>
  <c r="M97" i="1" s="1"/>
  <c r="P43" i="1"/>
  <c r="P97" i="1" s="1"/>
  <c r="T43" i="1"/>
  <c r="T97" i="1" s="1"/>
  <c r="E44" i="1"/>
  <c r="E98" i="1" s="1"/>
  <c r="L44" i="1"/>
  <c r="L98" i="1" s="1"/>
  <c r="O44" i="1"/>
  <c r="O98" i="1" s="1"/>
  <c r="S44" i="1"/>
  <c r="S98" i="1" s="1"/>
  <c r="D45" i="1"/>
  <c r="D99" i="1" s="1"/>
  <c r="H45" i="1"/>
  <c r="H99" i="1" s="1"/>
  <c r="K45" i="1"/>
  <c r="K99" i="1" s="1"/>
  <c r="R45" i="1"/>
  <c r="R99" i="1" s="1"/>
  <c r="U45" i="1"/>
  <c r="U99" i="1" s="1"/>
  <c r="G46" i="1"/>
  <c r="G100" i="1" s="1"/>
  <c r="J46" i="1"/>
  <c r="J100" i="1" s="1"/>
  <c r="N46" i="1"/>
  <c r="N100" i="1" s="1"/>
  <c r="Q46" i="1"/>
  <c r="Q100" i="1" s="1"/>
  <c r="F47" i="1"/>
  <c r="F101" i="1" s="1"/>
  <c r="I47" i="1"/>
  <c r="I101" i="1" s="1"/>
  <c r="M47" i="1"/>
  <c r="M101" i="1" s="1"/>
  <c r="P47" i="1"/>
  <c r="P101" i="1" s="1"/>
  <c r="T47" i="1"/>
  <c r="T101" i="1" s="1"/>
  <c r="E48" i="1"/>
  <c r="E102" i="1" s="1"/>
  <c r="L48" i="1"/>
  <c r="L102" i="1" s="1"/>
  <c r="O48" i="1"/>
  <c r="O102" i="1" s="1"/>
  <c r="S48" i="1"/>
  <c r="S102" i="1" s="1"/>
  <c r="D49" i="1"/>
  <c r="D103" i="1" s="1"/>
  <c r="H49" i="1"/>
  <c r="H103" i="1" s="1"/>
  <c r="K49" i="1"/>
  <c r="K103" i="1" s="1"/>
  <c r="R49" i="1"/>
  <c r="R103" i="1" s="1"/>
  <c r="U49" i="1"/>
  <c r="U103" i="1" s="1"/>
  <c r="G53" i="1"/>
  <c r="G107" i="1" s="1"/>
  <c r="J53" i="1"/>
  <c r="J107" i="1" s="1"/>
  <c r="N53" i="1"/>
  <c r="N107" i="1" s="1"/>
  <c r="Q53" i="1"/>
  <c r="Q107" i="1" s="1"/>
  <c r="F54" i="1"/>
  <c r="F108" i="1" s="1"/>
  <c r="I54" i="1"/>
  <c r="I108" i="1" s="1"/>
  <c r="M54" i="1"/>
  <c r="M108" i="1" s="1"/>
  <c r="P54" i="1"/>
  <c r="P108" i="1" s="1"/>
  <c r="T54" i="1"/>
  <c r="T108" i="1" s="1"/>
  <c r="E55" i="1"/>
  <c r="E109" i="1" s="1"/>
  <c r="L55" i="1"/>
  <c r="L109" i="1" s="1"/>
  <c r="O55" i="1"/>
  <c r="O109" i="1" s="1"/>
  <c r="S55" i="1"/>
  <c r="S109" i="1" s="1"/>
  <c r="D56" i="1"/>
  <c r="D110" i="1" s="1"/>
  <c r="H56" i="1"/>
  <c r="H110" i="1" s="1"/>
  <c r="K56" i="1"/>
  <c r="K110" i="1" s="1"/>
  <c r="R56" i="1"/>
  <c r="R110" i="1" s="1"/>
  <c r="U56" i="1"/>
  <c r="U110" i="1" s="1"/>
  <c r="G57" i="1"/>
  <c r="G111" i="1" s="1"/>
  <c r="J57" i="1"/>
  <c r="J111" i="1" s="1"/>
  <c r="N57" i="1"/>
  <c r="N111" i="1" s="1"/>
  <c r="Q57" i="1"/>
  <c r="Q111" i="1" s="1"/>
  <c r="F58" i="1"/>
  <c r="F112" i="1" s="1"/>
  <c r="I58" i="1"/>
  <c r="I112" i="1" s="1"/>
  <c r="M58" i="1"/>
  <c r="M112" i="1" s="1"/>
  <c r="P58" i="1"/>
  <c r="P112" i="1" s="1"/>
  <c r="T58" i="1"/>
  <c r="T112" i="1" s="1"/>
  <c r="E59" i="1"/>
  <c r="E113" i="1" s="1"/>
  <c r="L59" i="1"/>
  <c r="L113" i="1" s="1"/>
  <c r="O59" i="1"/>
  <c r="O113" i="1" s="1"/>
  <c r="S59" i="1"/>
  <c r="S113" i="1" s="1"/>
  <c r="D60" i="1"/>
  <c r="D114" i="1" s="1"/>
  <c r="H60" i="1"/>
  <c r="H114" i="1" s="1"/>
  <c r="K60" i="1"/>
  <c r="K114" i="1" s="1"/>
  <c r="R60" i="1"/>
  <c r="R114" i="1" s="1"/>
  <c r="U60" i="1"/>
  <c r="U114" i="1" s="1"/>
  <c r="G61" i="1"/>
  <c r="G115" i="1" s="1"/>
  <c r="J61" i="1"/>
  <c r="J115" i="1" s="1"/>
  <c r="N61" i="1"/>
  <c r="N115" i="1" s="1"/>
  <c r="Q61" i="1"/>
  <c r="Q115" i="1" s="1"/>
  <c r="F62" i="1"/>
  <c r="F116" i="1" s="1"/>
  <c r="I62" i="1"/>
  <c r="I116" i="1" s="1"/>
  <c r="M62" i="1"/>
  <c r="M116" i="1" s="1"/>
  <c r="P62" i="1"/>
  <c r="P116" i="1" s="1"/>
  <c r="T62" i="1"/>
  <c r="T116" i="1" s="1"/>
  <c r="E63" i="1"/>
  <c r="E117" i="1" s="1"/>
  <c r="L63" i="1"/>
  <c r="L117" i="1" s="1"/>
  <c r="O63" i="1"/>
  <c r="O117" i="1" s="1"/>
  <c r="S63" i="1"/>
  <c r="S117" i="1" s="1"/>
  <c r="D64" i="1"/>
  <c r="D118" i="1" s="1"/>
  <c r="H64" i="1"/>
  <c r="H118" i="1" s="1"/>
  <c r="K64" i="1"/>
  <c r="K118" i="1" s="1"/>
  <c r="R64" i="1"/>
  <c r="R118" i="1" s="1"/>
  <c r="U64" i="1"/>
  <c r="U118" i="1" s="1"/>
  <c r="G65" i="1"/>
  <c r="G119" i="1" s="1"/>
  <c r="J65" i="1"/>
  <c r="J119" i="1" s="1"/>
  <c r="N65" i="1"/>
  <c r="N119" i="1" s="1"/>
  <c r="Q65" i="1"/>
  <c r="Q119" i="1" s="1"/>
  <c r="F66" i="1"/>
  <c r="F120" i="1" s="1"/>
  <c r="I66" i="1"/>
  <c r="I120" i="1" s="1"/>
  <c r="M66" i="1"/>
  <c r="M120" i="1" s="1"/>
  <c r="P66" i="1"/>
  <c r="P120" i="1" s="1"/>
  <c r="T66" i="1"/>
  <c r="T120" i="1" s="1"/>
  <c r="E67" i="1"/>
  <c r="E121" i="1" s="1"/>
  <c r="L67" i="1"/>
  <c r="L121" i="1" s="1"/>
  <c r="O67" i="1"/>
  <c r="O121" i="1" s="1"/>
  <c r="S67" i="1"/>
  <c r="S121" i="1" s="1"/>
  <c r="D68" i="1"/>
  <c r="D122" i="1" s="1"/>
  <c r="H68" i="1"/>
  <c r="H122" i="1" s="1"/>
  <c r="K68" i="1"/>
  <c r="K122" i="1" s="1"/>
  <c r="R68" i="1"/>
  <c r="R122" i="1" s="1"/>
  <c r="U68" i="1"/>
  <c r="U122" i="1" s="1"/>
  <c r="G69" i="1"/>
  <c r="G123" i="1" s="1"/>
  <c r="J69" i="1"/>
  <c r="J123" i="1" s="1"/>
  <c r="N69" i="1"/>
  <c r="N123" i="1" s="1"/>
  <c r="Q69" i="1"/>
  <c r="Q123" i="1" s="1"/>
  <c r="F70" i="1"/>
  <c r="F124" i="1" s="1"/>
  <c r="I70" i="1"/>
  <c r="I124" i="1" s="1"/>
  <c r="M70" i="1"/>
  <c r="M124" i="1" s="1"/>
  <c r="P70" i="1"/>
  <c r="P124" i="1" s="1"/>
  <c r="T70" i="1"/>
  <c r="T124" i="1" s="1"/>
  <c r="E71" i="1"/>
  <c r="E125" i="1" s="1"/>
  <c r="L71" i="1"/>
  <c r="L125" i="1" s="1"/>
  <c r="O71" i="1"/>
  <c r="O125" i="1" s="1"/>
  <c r="S71" i="1"/>
  <c r="S125" i="1" s="1"/>
  <c r="D72" i="1"/>
  <c r="D126" i="1" s="1"/>
  <c r="H72" i="1"/>
  <c r="H126" i="1" s="1"/>
  <c r="K72" i="1"/>
  <c r="K126" i="1" s="1"/>
  <c r="R72" i="1"/>
  <c r="R126" i="1" s="1"/>
  <c r="U72" i="1"/>
  <c r="U126" i="1" s="1"/>
  <c r="G73" i="1"/>
  <c r="G127" i="1" s="1"/>
  <c r="J73" i="1"/>
  <c r="J127" i="1" s="1"/>
  <c r="N73" i="1"/>
  <c r="N127" i="1" s="1"/>
  <c r="Q73" i="1"/>
  <c r="Q127" i="1" s="1"/>
</calcChain>
</file>

<file path=xl/sharedStrings.xml><?xml version="1.0" encoding="utf-8"?>
<sst xmlns="http://schemas.openxmlformats.org/spreadsheetml/2006/main" count="416" uniqueCount="130">
  <si>
    <t>Tip</t>
  </si>
  <si>
    <t>dT=50</t>
  </si>
  <si>
    <t>type</t>
  </si>
  <si>
    <t>kcal/hm</t>
  </si>
  <si>
    <t>Btu/m</t>
  </si>
  <si>
    <t>dT</t>
  </si>
  <si>
    <t>Kg/m</t>
  </si>
  <si>
    <t>l/m</t>
  </si>
  <si>
    <t>n-coefficient</t>
  </si>
  <si>
    <t>dT=60</t>
  </si>
  <si>
    <t>Type 10(P)</t>
  </si>
  <si>
    <t>Type 11 (PK)</t>
  </si>
  <si>
    <t>Type N20(PP)</t>
  </si>
  <si>
    <t>W/m at 75/65/20</t>
  </si>
  <si>
    <t>n-coefficients</t>
  </si>
  <si>
    <t>special coefficients</t>
  </si>
  <si>
    <t>Weight (kg/m)</t>
  </si>
  <si>
    <t>Water Contents (l/m)</t>
  </si>
  <si>
    <t>Type 21 (PKP)</t>
  </si>
  <si>
    <t>Type 22 (PKKP)</t>
  </si>
  <si>
    <t>Table of outputs at:</t>
  </si>
  <si>
    <t>Input</t>
  </si>
  <si>
    <t>° C</t>
  </si>
  <si>
    <t>Output</t>
  </si>
  <si>
    <t xml:space="preserve">Delta T </t>
  </si>
  <si>
    <t>btu</t>
  </si>
  <si>
    <t>kcal</t>
  </si>
  <si>
    <t>HEIGHT</t>
  </si>
  <si>
    <t>LENGTH</t>
  </si>
  <si>
    <t>WIDTH</t>
  </si>
  <si>
    <t>70 mm</t>
  </si>
  <si>
    <t>400 mm - 3000 mm</t>
  </si>
  <si>
    <t>TYPE</t>
  </si>
  <si>
    <t>400 - 3000</t>
  </si>
  <si>
    <t>Type</t>
  </si>
  <si>
    <t>Heigth</t>
  </si>
  <si>
    <t>Length</t>
  </si>
  <si>
    <t>Type 21(PKP)</t>
  </si>
  <si>
    <t>Type N33(PKKPKP)</t>
  </si>
  <si>
    <t>HEAT OUTPUTS</t>
  </si>
  <si>
    <t>TECHNICAL DRAWINGS</t>
  </si>
  <si>
    <t>METAL SHEET</t>
  </si>
  <si>
    <t>TECHNICAL INFORMATIONS</t>
  </si>
  <si>
    <t>DISTANCE BETWEEN AXIS</t>
  </si>
  <si>
    <t>LENGTH min.-max (D)</t>
  </si>
  <si>
    <t>WATER CONTENT (l/m)</t>
  </si>
  <si>
    <t>WEIGHT (kg/m)</t>
  </si>
  <si>
    <t>TECHNICAL DETAILS FOR MOUNTING (DISTANCES BETWEEN THE WALL AND LAYER)</t>
  </si>
  <si>
    <t>TECHNICAL DETAILS FOR MOUNTING (THE LOCATION OF THE HANGERS)</t>
  </si>
  <si>
    <t>TYPES OF STEEL</t>
  </si>
  <si>
    <t>SHEET METAL - PANEL</t>
  </si>
  <si>
    <t>SHEET METAL - CONVECTOR</t>
  </si>
  <si>
    <t>INSTALLATION SETS</t>
  </si>
  <si>
    <t>OPTIONAL</t>
  </si>
  <si>
    <t>** THERMOSTATIC INSERTS FOR 6 HOLES</t>
  </si>
  <si>
    <t>WEIGHTS</t>
  </si>
  <si>
    <t>Height</t>
  </si>
  <si>
    <t xml:space="preserve">1) </t>
  </si>
  <si>
    <t>PRESSURE TESTS</t>
  </si>
  <si>
    <t>2)</t>
  </si>
  <si>
    <t>The deliveries depend on the models and the types.</t>
  </si>
  <si>
    <t>3)</t>
  </si>
  <si>
    <t>LOADING VOLUME</t>
  </si>
  <si>
    <t>1 Truck</t>
  </si>
  <si>
    <t>1 40' DC Container</t>
  </si>
  <si>
    <t>1 40' HC Container</t>
  </si>
  <si>
    <t>1 20' DC Container</t>
  </si>
  <si>
    <t>4)</t>
  </si>
  <si>
    <t>** INSTALLATION PARTS - 4 HOLES RADIATOR</t>
  </si>
  <si>
    <t>** INSTALLATION PARTS - 6 HOLES RADIATOR</t>
  </si>
  <si>
    <t>TECHNICAL DETAILS FOR CONVECTORS</t>
  </si>
  <si>
    <t>CONVECTOR HEIGHT</t>
  </si>
  <si>
    <t>RADIATOR HEIGHT</t>
  </si>
  <si>
    <t>300 mm</t>
  </si>
  <si>
    <t xml:space="preserve">400 mm </t>
  </si>
  <si>
    <t>500 mm</t>
  </si>
  <si>
    <t>600 mm</t>
  </si>
  <si>
    <t>900 mm</t>
  </si>
  <si>
    <t>800 mm</t>
  </si>
  <si>
    <t>PAINTING</t>
  </si>
  <si>
    <t>1) Pressure Tests</t>
  </si>
  <si>
    <t>2) Delivery Time</t>
  </si>
  <si>
    <t>3) Loading Weight</t>
  </si>
  <si>
    <t>4) Painting</t>
  </si>
  <si>
    <t>** Water based - premium painting</t>
  </si>
  <si>
    <t>** Epoxy polyester powder paint</t>
  </si>
  <si>
    <t>PACKAGING</t>
  </si>
  <si>
    <t>** Degreasing nano tech surface procedures</t>
  </si>
  <si>
    <r>
      <t>All the products are painted with</t>
    </r>
    <r>
      <rPr>
        <sz val="12"/>
        <color theme="1"/>
        <rFont val="Calibri"/>
        <family val="2"/>
        <charset val="162"/>
        <scheme val="minor"/>
      </rPr>
      <t xml:space="preserve"> </t>
    </r>
    <r>
      <rPr>
        <b/>
        <u/>
        <sz val="12"/>
        <color theme="1"/>
        <rFont val="Calibri"/>
        <family val="2"/>
        <charset val="162"/>
        <scheme val="minor"/>
      </rPr>
      <t>RAL 9016</t>
    </r>
    <r>
      <rPr>
        <sz val="11"/>
        <color theme="1"/>
        <rFont val="Calibri"/>
        <family val="2"/>
        <charset val="162"/>
        <scheme val="minor"/>
      </rPr>
      <t xml:space="preserve"> through the international standards.</t>
    </r>
  </si>
  <si>
    <t>IMAS STEEL PANEL RADIATORS</t>
  </si>
  <si>
    <t>CONTENTS OF THE KITS</t>
  </si>
  <si>
    <t>IMAS STEEL PANEL RADIATOR PRODUCTION RANGES</t>
  </si>
  <si>
    <t>SHEET METAL MATERIALS FOR IMAS STEEL PANEL RADIATORS</t>
  </si>
  <si>
    <t>**GIACOMINI 4360</t>
  </si>
  <si>
    <t>DELIVERY TIME - LEAD TIME</t>
  </si>
  <si>
    <t>TECHNICAL INFO</t>
  </si>
  <si>
    <t>** 2 standard consoles for hangers ( 3 consoles for longer than 1600mm radiators )</t>
  </si>
  <si>
    <t>Type 20(PP)</t>
  </si>
  <si>
    <t>Type 33 (PKKPKP)</t>
  </si>
  <si>
    <t>Type 33(PKKPKP)</t>
  </si>
  <si>
    <t>460 mm</t>
  </si>
  <si>
    <t>660 mm</t>
  </si>
  <si>
    <t>760 mm</t>
  </si>
  <si>
    <t>330 mm</t>
  </si>
  <si>
    <t>230 mm</t>
  </si>
  <si>
    <t>155 mm</t>
  </si>
  <si>
    <r>
      <t xml:space="preserve">Regarding to International standards, </t>
    </r>
    <r>
      <rPr>
        <b/>
        <sz val="12"/>
        <color theme="1"/>
        <rFont val="Calibri"/>
        <family val="2"/>
        <charset val="162"/>
        <scheme val="minor"/>
      </rPr>
      <t>EN 442 certificate</t>
    </r>
    <r>
      <rPr>
        <sz val="11"/>
        <color theme="1"/>
        <rFont val="Calibri"/>
        <family val="2"/>
        <charset val="162"/>
        <scheme val="minor"/>
      </rPr>
      <t xml:space="preserve">, IMAS is using as cold-rolled steel to proceed the production. It is a common type of metal that is easily used to form and shape. </t>
    </r>
  </si>
  <si>
    <r>
      <t xml:space="preserve">Regarding to International standarts, DIN EN 110130 and 10131, </t>
    </r>
    <r>
      <rPr>
        <b/>
        <u/>
        <sz val="12"/>
        <color theme="1"/>
        <rFont val="Calibri"/>
        <family val="2"/>
        <charset val="162"/>
        <scheme val="minor"/>
      </rPr>
      <t>the convector thickness of the panels has to be between 0,37mm and 0,40mm. The minimum thickness has to be 0,32mm.</t>
    </r>
    <r>
      <rPr>
        <sz val="11"/>
        <color theme="1"/>
        <rFont val="Calibri"/>
        <family val="2"/>
        <charset val="162"/>
        <scheme val="minor"/>
      </rPr>
      <t xml:space="preserve"> IMAS Radiators has this certificate to make the production according to DIN EN 110130 and 10131.</t>
    </r>
  </si>
  <si>
    <t>300, 400, 500, 600, 800, 900 mm</t>
  </si>
  <si>
    <t>Net</t>
  </si>
  <si>
    <t>Gross</t>
  </si>
  <si>
    <t>BRACKETS KIT</t>
  </si>
  <si>
    <t>22.000 - 24.000 KG</t>
  </si>
  <si>
    <t>21.000 - 23.000 KG</t>
  </si>
  <si>
    <t>23.000 - 25.000 KG</t>
  </si>
  <si>
    <t>10.000 - 12.000 KG</t>
  </si>
  <si>
    <t>* The weight of the vehicles could change in variety &amp; the quantities of the products. *</t>
  </si>
  <si>
    <r>
      <t xml:space="preserve">* The delivery time for the radiators is </t>
    </r>
    <r>
      <rPr>
        <b/>
        <u/>
        <sz val="14"/>
        <color theme="1"/>
        <rFont val="Calibri"/>
        <family val="2"/>
        <charset val="162"/>
        <scheme val="minor"/>
      </rPr>
      <t>maximum 4 weeks</t>
    </r>
    <r>
      <rPr>
        <sz val="11"/>
        <color theme="1"/>
        <rFont val="Calibri"/>
        <family val="2"/>
        <charset val="162"/>
        <scheme val="minor"/>
      </rPr>
      <t xml:space="preserve"> including all the types and the models.*</t>
    </r>
  </si>
  <si>
    <t>Room T.</t>
  </si>
  <si>
    <t>Please change the number at the table for requested Delta T°</t>
  </si>
  <si>
    <r>
      <t>ü</t>
    </r>
    <r>
      <rPr>
        <b/>
        <sz val="16"/>
        <color rgb="FF000000"/>
        <rFont val="Calibri"/>
        <family val="2"/>
        <charset val="162"/>
        <scheme val="minor"/>
      </rPr>
      <t>Side + Corner Cartons</t>
    </r>
  </si>
  <si>
    <r>
      <t>ü</t>
    </r>
    <r>
      <rPr>
        <b/>
        <sz val="16"/>
        <color rgb="FF000000"/>
        <rFont val="Calibri"/>
        <family val="2"/>
        <charset val="162"/>
        <scheme val="minor"/>
      </rPr>
      <t>Plastic film wrapping</t>
    </r>
  </si>
  <si>
    <r>
      <t>ü</t>
    </r>
    <r>
      <rPr>
        <b/>
        <sz val="16"/>
        <color rgb="FF000000"/>
        <rFont val="Calibri"/>
        <family val="2"/>
        <charset val="162"/>
        <scheme val="minor"/>
      </rPr>
      <t>Technique paper</t>
    </r>
  </si>
  <si>
    <t>47,5 mm</t>
  </si>
  <si>
    <t>52 mm</t>
  </si>
  <si>
    <t>75 mm</t>
  </si>
  <si>
    <t>102 mm</t>
  </si>
  <si>
    <t>The painting processes are:</t>
  </si>
  <si>
    <t>The loading volume and the tonage for:</t>
  </si>
  <si>
    <r>
      <t>Regarding to International standarts, DIN EN 10130 and 10131, the metal sheet thickness of the panels has to be</t>
    </r>
    <r>
      <rPr>
        <b/>
        <u/>
        <sz val="12"/>
        <color theme="1"/>
        <rFont val="Calibri"/>
        <family val="2"/>
        <charset val="162"/>
        <scheme val="minor"/>
      </rPr>
      <t xml:space="preserve"> between 1.11 mm and 1.20mm</t>
    </r>
    <r>
      <rPr>
        <sz val="11"/>
        <color theme="1"/>
        <rFont val="Calibri"/>
        <family val="2"/>
        <charset val="162"/>
        <scheme val="minor"/>
      </rPr>
      <t xml:space="preserve">. </t>
    </r>
    <r>
      <rPr>
        <b/>
        <u/>
        <sz val="12"/>
        <color theme="1"/>
        <rFont val="Calibri"/>
        <family val="2"/>
        <charset val="162"/>
        <scheme val="minor"/>
      </rPr>
      <t>The minimum thickness has to be 1.11mm.</t>
    </r>
    <r>
      <rPr>
        <sz val="11"/>
        <color theme="1"/>
        <rFont val="Calibri"/>
        <family val="2"/>
        <charset val="162"/>
        <scheme val="minor"/>
      </rPr>
      <t xml:space="preserve"> IMAS Radiators has the certifications to make the production according to DIN EN 110130 and 10131.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</si>
</sst>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_)"/>
    <numFmt numFmtId="165" formatCode="0.00_)"/>
    <numFmt numFmtId="166" formatCode="0.0_)"/>
  </numFmts>
  <fonts count="38">
    <font>
      <sz val="11"/>
      <color theme="1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u/>
      <sz val="11"/>
      <color theme="10"/>
      <name val="Calibri"/>
      <family val="2"/>
      <charset val="162"/>
    </font>
    <font>
      <b/>
      <sz val="14"/>
      <color theme="1"/>
      <name val="Calibri"/>
      <family val="2"/>
      <charset val="162"/>
      <scheme val="minor"/>
    </font>
    <font>
      <sz val="14"/>
      <color theme="1"/>
      <name val="Calibri"/>
      <family val="2"/>
      <charset val="162"/>
      <scheme val="minor"/>
    </font>
    <font>
      <b/>
      <sz val="16"/>
      <color theme="1"/>
      <name val="Calibri"/>
      <family val="2"/>
      <charset val="162"/>
      <scheme val="minor"/>
    </font>
    <font>
      <b/>
      <sz val="18"/>
      <color theme="1"/>
      <name val="Calibri"/>
      <family val="2"/>
      <charset val="162"/>
      <scheme val="minor"/>
    </font>
    <font>
      <sz val="24"/>
      <color theme="1"/>
      <name val="Calibri"/>
      <family val="2"/>
      <charset val="162"/>
      <scheme val="minor"/>
    </font>
    <font>
      <b/>
      <i/>
      <sz val="9"/>
      <name val="Arial"/>
      <family val="2"/>
    </font>
    <font>
      <b/>
      <sz val="12"/>
      <name val="Arial"/>
      <family val="2"/>
    </font>
    <font>
      <sz val="12"/>
      <name val="Arial"/>
      <family val="2"/>
    </font>
    <font>
      <sz val="9"/>
      <name val="Times New Roman"/>
      <family val="1"/>
      <charset val="162"/>
    </font>
    <font>
      <sz val="10"/>
      <color theme="1"/>
      <name val="Calibri"/>
      <family val="2"/>
      <charset val="162"/>
      <scheme val="minor"/>
    </font>
    <font>
      <sz val="16"/>
      <color theme="1"/>
      <name val="Calibri"/>
      <family val="2"/>
      <charset val="162"/>
      <scheme val="minor"/>
    </font>
    <font>
      <sz val="16"/>
      <color theme="1"/>
      <name val="+mj-lt"/>
    </font>
    <font>
      <b/>
      <i/>
      <u/>
      <sz val="16"/>
      <color rgb="FF7030A0"/>
      <name val="Franklin Gothic Medium"/>
      <family val="2"/>
      <charset val="162"/>
    </font>
    <font>
      <b/>
      <i/>
      <sz val="18"/>
      <color rgb="FF17375E"/>
      <name val="Antenna Bold"/>
      <charset val="162"/>
    </font>
    <font>
      <b/>
      <i/>
      <sz val="24"/>
      <color theme="1"/>
      <name val="Calibri"/>
      <family val="2"/>
      <charset val="162"/>
      <scheme val="minor"/>
    </font>
    <font>
      <sz val="12"/>
      <color theme="1"/>
      <name val="Calibri"/>
      <family val="2"/>
      <charset val="162"/>
      <scheme val="minor"/>
    </font>
    <font>
      <b/>
      <u/>
      <sz val="12"/>
      <color theme="1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b/>
      <i/>
      <sz val="11"/>
      <color theme="1"/>
      <name val="Calibri"/>
      <family val="2"/>
      <charset val="162"/>
      <scheme val="minor"/>
    </font>
    <font>
      <b/>
      <i/>
      <sz val="12"/>
      <color theme="1"/>
      <name val="Calibri"/>
      <family val="2"/>
      <charset val="162"/>
      <scheme val="minor"/>
    </font>
    <font>
      <i/>
      <u/>
      <sz val="18"/>
      <color theme="10"/>
      <name val="Calibri"/>
      <family val="2"/>
      <charset val="162"/>
    </font>
    <font>
      <b/>
      <u/>
      <sz val="14"/>
      <color theme="1"/>
      <name val="Calibri"/>
      <family val="2"/>
      <charset val="162"/>
      <scheme val="minor"/>
    </font>
    <font>
      <b/>
      <sz val="16"/>
      <color theme="1"/>
      <name val="Wingdings"/>
      <charset val="2"/>
    </font>
    <font>
      <b/>
      <sz val="16"/>
      <color rgb="FF000000"/>
      <name val="Calibri"/>
      <family val="2"/>
      <charset val="162"/>
      <scheme val="minor"/>
    </font>
    <font>
      <b/>
      <i/>
      <sz val="12"/>
      <name val="Arial"/>
      <family val="2"/>
    </font>
    <font>
      <i/>
      <sz val="12"/>
      <name val="Arial"/>
      <family val="2"/>
    </font>
    <font>
      <b/>
      <sz val="12"/>
      <color indexed="10"/>
      <name val="Arial"/>
      <family val="2"/>
    </font>
    <font>
      <sz val="12"/>
      <name val="Times New Roman"/>
      <family val="1"/>
      <charset val="162"/>
    </font>
    <font>
      <b/>
      <i/>
      <u/>
      <sz val="16"/>
      <color theme="4" tint="-0.249977111117893"/>
      <name val="Franklin Gothic Medium"/>
      <family val="2"/>
      <charset val="162"/>
    </font>
    <font>
      <sz val="11"/>
      <color theme="4" tint="-0.249977111117893"/>
      <name val="Calibri"/>
      <family val="2"/>
      <charset val="162"/>
      <scheme val="minor"/>
    </font>
    <font>
      <b/>
      <sz val="16"/>
      <color theme="1"/>
      <name val="Calibri"/>
      <family val="2"/>
      <scheme val="minor"/>
    </font>
    <font>
      <b/>
      <sz val="14"/>
      <name val="Arial"/>
      <family val="2"/>
    </font>
    <font>
      <i/>
      <sz val="14"/>
      <name val="Arial"/>
      <family val="2"/>
    </font>
    <font>
      <b/>
      <i/>
      <sz val="14"/>
      <name val="Arial"/>
      <family val="2"/>
    </font>
    <font>
      <b/>
      <sz val="11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9999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59999389629810485"/>
        <bgColor indexed="64"/>
      </patternFill>
    </fill>
  </fills>
  <borders count="6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269">
    <xf numFmtId="0" fontId="0" fillId="0" borderId="0" xfId="0"/>
    <xf numFmtId="0" fontId="0" fillId="0" borderId="0" xfId="0" applyFill="1"/>
    <xf numFmtId="0" fontId="0" fillId="0" borderId="0" xfId="0" applyAlignment="1">
      <alignment vertical="center"/>
    </xf>
    <xf numFmtId="164" fontId="10" fillId="0" borderId="0" xfId="0" applyNumberFormat="1" applyFont="1"/>
    <xf numFmtId="164" fontId="0" fillId="0" borderId="0" xfId="0" applyNumberFormat="1"/>
    <xf numFmtId="164" fontId="11" fillId="0" borderId="0" xfId="0" applyNumberFormat="1" applyFont="1"/>
    <xf numFmtId="164" fontId="10" fillId="0" borderId="0" xfId="0" applyNumberFormat="1" applyFont="1" applyFill="1" applyBorder="1"/>
    <xf numFmtId="166" fontId="0" fillId="0" borderId="0" xfId="0" applyNumberFormat="1"/>
    <xf numFmtId="0" fontId="0" fillId="0" borderId="0" xfId="0" applyAlignment="1">
      <alignment horizontal="center" vertical="center"/>
    </xf>
    <xf numFmtId="0" fontId="0" fillId="0" borderId="1" xfId="0" applyBorder="1"/>
    <xf numFmtId="0" fontId="12" fillId="0" borderId="1" xfId="0" applyFont="1" applyBorder="1"/>
    <xf numFmtId="0" fontId="1" fillId="0" borderId="1" xfId="0" applyFont="1" applyBorder="1"/>
    <xf numFmtId="164" fontId="9" fillId="0" borderId="0" xfId="0" applyNumberFormat="1" applyFont="1" applyBorder="1" applyAlignment="1"/>
    <xf numFmtId="0" fontId="7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14" fillId="0" borderId="0" xfId="0" applyFont="1" applyAlignment="1">
      <alignment horizontal="left" vertical="center" indent="5" readingOrder="1"/>
    </xf>
    <xf numFmtId="0" fontId="15" fillId="0" borderId="0" xfId="1" applyFont="1" applyFill="1" applyAlignment="1" applyProtection="1"/>
    <xf numFmtId="0" fontId="16" fillId="0" borderId="0" xfId="0" applyFont="1" applyAlignment="1">
      <alignment horizontal="left" vertical="center" readingOrder="1"/>
    </xf>
    <xf numFmtId="0" fontId="5" fillId="0" borderId="0" xfId="0" applyFont="1" applyFill="1"/>
    <xf numFmtId="0" fontId="17" fillId="0" borderId="0" xfId="0" applyFont="1"/>
    <xf numFmtId="0" fontId="3" fillId="0" borderId="0" xfId="0" applyFont="1"/>
    <xf numFmtId="0" fontId="5" fillId="0" borderId="0" xfId="0" applyFont="1"/>
    <xf numFmtId="0" fontId="13" fillId="0" borderId="0" xfId="0" applyFont="1"/>
    <xf numFmtId="0" fontId="18" fillId="0" borderId="0" xfId="0" applyFont="1"/>
    <xf numFmtId="164" fontId="8" fillId="10" borderId="32" xfId="0" applyNumberFormat="1" applyFont="1" applyFill="1" applyBorder="1" applyAlignment="1">
      <alignment horizontal="right"/>
    </xf>
    <xf numFmtId="164" fontId="8" fillId="10" borderId="1" xfId="0" applyNumberFormat="1" applyFont="1" applyFill="1" applyBorder="1" applyAlignment="1">
      <alignment horizontal="right"/>
    </xf>
    <xf numFmtId="164" fontId="8" fillId="10" borderId="35" xfId="0" applyNumberFormat="1" applyFont="1" applyFill="1" applyBorder="1" applyAlignment="1">
      <alignment horizontal="right"/>
    </xf>
    <xf numFmtId="164" fontId="8" fillId="10" borderId="53" xfId="0" applyNumberFormat="1" applyFont="1" applyFill="1" applyBorder="1" applyAlignment="1"/>
    <xf numFmtId="164" fontId="8" fillId="10" borderId="52" xfId="0" applyNumberFormat="1" applyFont="1" applyFill="1" applyBorder="1" applyAlignment="1"/>
    <xf numFmtId="164" fontId="8" fillId="10" borderId="36" xfId="0" applyNumberFormat="1" applyFont="1" applyFill="1" applyBorder="1" applyAlignment="1"/>
    <xf numFmtId="0" fontId="4" fillId="0" borderId="0" xfId="0" applyFont="1"/>
    <xf numFmtId="0" fontId="20" fillId="0" borderId="3" xfId="0" applyFont="1" applyBorder="1"/>
    <xf numFmtId="0" fontId="20" fillId="0" borderId="5" xfId="0" applyFont="1" applyBorder="1"/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Fill="1" applyBorder="1" applyAlignment="1">
      <alignment horizontal="left"/>
    </xf>
    <xf numFmtId="0" fontId="6" fillId="0" borderId="0" xfId="0" applyFont="1" applyFill="1"/>
    <xf numFmtId="0" fontId="0" fillId="0" borderId="0" xfId="0" applyFill="1" applyAlignment="1">
      <alignment horizontal="left"/>
    </xf>
    <xf numFmtId="0" fontId="0" fillId="0" borderId="0" xfId="0" applyAlignment="1">
      <alignment horizontal="left"/>
    </xf>
    <xf numFmtId="0" fontId="21" fillId="0" borderId="0" xfId="0" applyFont="1"/>
    <xf numFmtId="0" fontId="22" fillId="0" borderId="0" xfId="0" applyFont="1"/>
    <xf numFmtId="0" fontId="23" fillId="0" borderId="0" xfId="1" applyFont="1" applyFill="1" applyAlignment="1" applyProtection="1">
      <alignment horizontal="left"/>
    </xf>
    <xf numFmtId="0" fontId="25" fillId="0" borderId="0" xfId="0" applyFont="1" applyAlignment="1">
      <alignment horizontal="left" vertical="center" indent="3" readingOrder="1"/>
    </xf>
    <xf numFmtId="0" fontId="0" fillId="0" borderId="1" xfId="0" applyBorder="1" applyAlignment="1">
      <alignment horizontal="center" vertical="center"/>
    </xf>
    <xf numFmtId="2" fontId="0" fillId="0" borderId="1" xfId="0" applyNumberFormat="1" applyBorder="1" applyAlignment="1">
      <alignment horizontal="center" vertical="center"/>
    </xf>
    <xf numFmtId="164" fontId="27" fillId="8" borderId="12" xfId="0" applyNumberFormat="1" applyFont="1" applyFill="1" applyBorder="1"/>
    <xf numFmtId="164" fontId="9" fillId="8" borderId="13" xfId="0" applyNumberFormat="1" applyFont="1" applyFill="1" applyBorder="1"/>
    <xf numFmtId="164" fontId="28" fillId="7" borderId="3" xfId="0" applyNumberFormat="1" applyFont="1" applyFill="1" applyBorder="1"/>
    <xf numFmtId="164" fontId="28" fillId="7" borderId="4" xfId="0" applyNumberFormat="1" applyFont="1" applyFill="1" applyBorder="1"/>
    <xf numFmtId="164" fontId="28" fillId="7" borderId="5" xfId="0" applyNumberFormat="1" applyFont="1" applyFill="1" applyBorder="1"/>
    <xf numFmtId="164" fontId="28" fillId="7" borderId="14" xfId="0" applyNumberFormat="1" applyFont="1" applyFill="1" applyBorder="1"/>
    <xf numFmtId="164" fontId="28" fillId="8" borderId="3" xfId="0" applyNumberFormat="1" applyFont="1" applyFill="1" applyBorder="1"/>
    <xf numFmtId="164" fontId="28" fillId="8" borderId="4" xfId="0" applyNumberFormat="1" applyFont="1" applyFill="1" applyBorder="1"/>
    <xf numFmtId="164" fontId="28" fillId="9" borderId="4" xfId="0" applyNumberFormat="1" applyFont="1" applyFill="1" applyBorder="1"/>
    <xf numFmtId="164" fontId="28" fillId="8" borderId="5" xfId="0" applyNumberFormat="1" applyFont="1" applyFill="1" applyBorder="1"/>
    <xf numFmtId="165" fontId="28" fillId="7" borderId="15" xfId="0" applyNumberFormat="1" applyFont="1" applyFill="1" applyBorder="1" applyProtection="1">
      <protection hidden="1"/>
    </xf>
    <xf numFmtId="165" fontId="28" fillId="7" borderId="1" xfId="0" applyNumberFormat="1" applyFont="1" applyFill="1" applyBorder="1" applyProtection="1">
      <protection hidden="1"/>
    </xf>
    <xf numFmtId="165" fontId="28" fillId="7" borderId="16" xfId="0" applyNumberFormat="1" applyFont="1" applyFill="1" applyBorder="1" applyProtection="1">
      <protection hidden="1"/>
    </xf>
    <xf numFmtId="165" fontId="28" fillId="7" borderId="17" xfId="0" applyNumberFormat="1" applyFont="1" applyFill="1" applyBorder="1" applyProtection="1">
      <protection hidden="1"/>
    </xf>
    <xf numFmtId="165" fontId="28" fillId="9" borderId="15" xfId="0" applyNumberFormat="1" applyFont="1" applyFill="1" applyBorder="1" applyProtection="1">
      <protection hidden="1"/>
    </xf>
    <xf numFmtId="165" fontId="28" fillId="9" borderId="1" xfId="0" applyNumberFormat="1" applyFont="1" applyFill="1" applyBorder="1" applyProtection="1">
      <protection hidden="1"/>
    </xf>
    <xf numFmtId="165" fontId="28" fillId="9" borderId="16" xfId="0" applyNumberFormat="1" applyFont="1" applyFill="1" applyBorder="1" applyProtection="1">
      <protection hidden="1"/>
    </xf>
    <xf numFmtId="165" fontId="28" fillId="11" borderId="15" xfId="0" applyNumberFormat="1" applyFont="1" applyFill="1" applyBorder="1" applyProtection="1">
      <protection hidden="1"/>
    </xf>
    <xf numFmtId="165" fontId="28" fillId="11" borderId="1" xfId="0" applyNumberFormat="1" applyFont="1" applyFill="1" applyBorder="1" applyProtection="1">
      <protection hidden="1"/>
    </xf>
    <xf numFmtId="165" fontId="28" fillId="11" borderId="16" xfId="0" applyNumberFormat="1" applyFont="1" applyFill="1" applyBorder="1" applyProtection="1">
      <protection hidden="1"/>
    </xf>
    <xf numFmtId="164" fontId="27" fillId="8" borderId="18" xfId="0" applyNumberFormat="1" applyFont="1" applyFill="1" applyBorder="1"/>
    <xf numFmtId="2" fontId="28" fillId="7" borderId="6" xfId="0" applyNumberFormat="1" applyFont="1" applyFill="1" applyBorder="1" applyProtection="1">
      <protection hidden="1"/>
    </xf>
    <xf numFmtId="2" fontId="28" fillId="7" borderId="7" xfId="0" applyNumberFormat="1" applyFont="1" applyFill="1" applyBorder="1" applyProtection="1">
      <protection hidden="1"/>
    </xf>
    <xf numFmtId="2" fontId="28" fillId="7" borderId="8" xfId="0" applyNumberFormat="1" applyFont="1" applyFill="1" applyBorder="1" applyProtection="1">
      <protection hidden="1"/>
    </xf>
    <xf numFmtId="2" fontId="28" fillId="7" borderId="21" xfId="0" applyNumberFormat="1" applyFont="1" applyFill="1" applyBorder="1" applyProtection="1">
      <protection hidden="1"/>
    </xf>
    <xf numFmtId="2" fontId="28" fillId="10" borderId="6" xfId="0" applyNumberFormat="1" applyFont="1" applyFill="1" applyBorder="1" applyProtection="1">
      <protection hidden="1"/>
    </xf>
    <xf numFmtId="2" fontId="28" fillId="10" borderId="7" xfId="0" applyNumberFormat="1" applyFont="1" applyFill="1" applyBorder="1" applyProtection="1">
      <protection hidden="1"/>
    </xf>
    <xf numFmtId="2" fontId="28" fillId="10" borderId="8" xfId="0" applyNumberFormat="1" applyFont="1" applyFill="1" applyBorder="1" applyProtection="1">
      <protection hidden="1"/>
    </xf>
    <xf numFmtId="0" fontId="18" fillId="0" borderId="0" xfId="0" applyFont="1" applyAlignment="1">
      <alignment vertical="center" wrapText="1"/>
    </xf>
    <xf numFmtId="164" fontId="9" fillId="8" borderId="3" xfId="0" applyNumberFormat="1" applyFont="1" applyFill="1" applyBorder="1"/>
    <xf numFmtId="164" fontId="29" fillId="8" borderId="4" xfId="0" applyNumberFormat="1" applyFont="1" applyFill="1" applyBorder="1" applyAlignment="1" applyProtection="1">
      <alignment horizontal="right"/>
      <protection locked="0"/>
    </xf>
    <xf numFmtId="164" fontId="9" fillId="8" borderId="5" xfId="0" applyNumberFormat="1" applyFont="1" applyFill="1" applyBorder="1"/>
    <xf numFmtId="164" fontId="9" fillId="10" borderId="15" xfId="0" applyNumberFormat="1" applyFont="1" applyFill="1" applyBorder="1"/>
    <xf numFmtId="164" fontId="29" fillId="12" borderId="1" xfId="0" applyNumberFormat="1" applyFont="1" applyFill="1" applyBorder="1" applyAlignment="1" applyProtection="1">
      <alignment horizontal="right"/>
      <protection locked="0"/>
    </xf>
    <xf numFmtId="164" fontId="9" fillId="10" borderId="16" xfId="0" applyNumberFormat="1" applyFont="1" applyFill="1" applyBorder="1"/>
    <xf numFmtId="164" fontId="9" fillId="8" borderId="15" xfId="0" applyNumberFormat="1" applyFont="1" applyFill="1" applyBorder="1"/>
    <xf numFmtId="164" fontId="29" fillId="8" borderId="1" xfId="0" applyNumberFormat="1" applyFont="1" applyFill="1" applyBorder="1" applyAlignment="1" applyProtection="1">
      <alignment horizontal="right"/>
      <protection locked="0"/>
    </xf>
    <xf numFmtId="164" fontId="9" fillId="8" borderId="16" xfId="0" applyNumberFormat="1" applyFont="1" applyFill="1" applyBorder="1"/>
    <xf numFmtId="164" fontId="9" fillId="10" borderId="6" xfId="0" applyNumberFormat="1" applyFont="1" applyFill="1" applyBorder="1"/>
    <xf numFmtId="164" fontId="29" fillId="10" borderId="7" xfId="0" applyNumberFormat="1" applyFont="1" applyFill="1" applyBorder="1" applyAlignment="1">
      <alignment horizontal="right" vertical="center"/>
    </xf>
    <xf numFmtId="164" fontId="9" fillId="10" borderId="8" xfId="0" applyNumberFormat="1" applyFont="1" applyFill="1" applyBorder="1"/>
    <xf numFmtId="164" fontId="27" fillId="10" borderId="9" xfId="0" applyNumberFormat="1" applyFont="1" applyFill="1" applyBorder="1"/>
    <xf numFmtId="164" fontId="27" fillId="10" borderId="10" xfId="0" applyNumberFormat="1" applyFont="1" applyFill="1" applyBorder="1"/>
    <xf numFmtId="164" fontId="27" fillId="10" borderId="11" xfId="0" applyNumberFormat="1" applyFont="1" applyFill="1" applyBorder="1"/>
    <xf numFmtId="164" fontId="10" fillId="0" borderId="3" xfId="0" applyNumberFormat="1" applyFont="1" applyFill="1" applyBorder="1"/>
    <xf numFmtId="164" fontId="10" fillId="0" borderId="4" xfId="0" applyNumberFormat="1" applyFont="1" applyFill="1" applyBorder="1"/>
    <xf numFmtId="164" fontId="10" fillId="0" borderId="14" xfId="0" applyNumberFormat="1" applyFont="1" applyFill="1" applyBorder="1"/>
    <xf numFmtId="164" fontId="10" fillId="0" borderId="5" xfId="0" applyNumberFormat="1" applyFont="1" applyFill="1" applyBorder="1"/>
    <xf numFmtId="164" fontId="10" fillId="0" borderId="15" xfId="0" applyNumberFormat="1" applyFont="1" applyFill="1" applyBorder="1"/>
    <xf numFmtId="164" fontId="10" fillId="0" borderId="1" xfId="0" applyNumberFormat="1" applyFont="1" applyFill="1" applyBorder="1"/>
    <xf numFmtId="164" fontId="10" fillId="0" borderId="17" xfId="0" applyNumberFormat="1" applyFont="1" applyFill="1" applyBorder="1"/>
    <xf numFmtId="164" fontId="10" fillId="0" borderId="16" xfId="0" applyNumberFormat="1" applyFont="1" applyFill="1" applyBorder="1"/>
    <xf numFmtId="164" fontId="10" fillId="0" borderId="6" xfId="0" applyNumberFormat="1" applyFont="1" applyFill="1" applyBorder="1"/>
    <xf numFmtId="164" fontId="10" fillId="0" borderId="7" xfId="0" applyNumberFormat="1" applyFont="1" applyFill="1" applyBorder="1"/>
    <xf numFmtId="164" fontId="10" fillId="0" borderId="21" xfId="0" applyNumberFormat="1" applyFont="1" applyFill="1" applyBorder="1"/>
    <xf numFmtId="164" fontId="10" fillId="0" borderId="8" xfId="0" applyNumberFormat="1" applyFont="1" applyFill="1" applyBorder="1"/>
    <xf numFmtId="164" fontId="18" fillId="0" borderId="0" xfId="0" applyNumberFormat="1" applyFont="1"/>
    <xf numFmtId="164" fontId="30" fillId="0" borderId="0" xfId="0" applyNumberFormat="1" applyFont="1"/>
    <xf numFmtId="164" fontId="27" fillId="10" borderId="6" xfId="0" applyNumberFormat="1" applyFont="1" applyFill="1" applyBorder="1"/>
    <xf numFmtId="164" fontId="27" fillId="10" borderId="7" xfId="0" applyNumberFormat="1" applyFont="1" applyFill="1" applyBorder="1"/>
    <xf numFmtId="164" fontId="27" fillId="10" borderId="8" xfId="0" applyNumberFormat="1" applyFont="1" applyFill="1" applyBorder="1"/>
    <xf numFmtId="164" fontId="10" fillId="0" borderId="31" xfId="0" applyNumberFormat="1" applyFont="1" applyFill="1" applyBorder="1"/>
    <xf numFmtId="164" fontId="10" fillId="0" borderId="44" xfId="0" applyNumberFormat="1" applyFont="1" applyFill="1" applyBorder="1"/>
    <xf numFmtId="164" fontId="10" fillId="0" borderId="34" xfId="0" applyNumberFormat="1" applyFont="1" applyFill="1" applyBorder="1"/>
    <xf numFmtId="164" fontId="10" fillId="0" borderId="45" xfId="0" applyNumberFormat="1" applyFont="1" applyFill="1" applyBorder="1"/>
    <xf numFmtId="164" fontId="18" fillId="0" borderId="0" xfId="0" applyNumberFormat="1" applyFont="1" applyFill="1" applyBorder="1"/>
    <xf numFmtId="0" fontId="18" fillId="3" borderId="0" xfId="0" applyFont="1" applyFill="1"/>
    <xf numFmtId="0" fontId="20" fillId="2" borderId="1" xfId="0" applyFont="1" applyFill="1" applyBorder="1" applyAlignment="1">
      <alignment horizontal="center" vertical="center"/>
    </xf>
    <xf numFmtId="0" fontId="18" fillId="0" borderId="1" xfId="0" applyFont="1" applyBorder="1" applyAlignment="1">
      <alignment horizontal="center" vertical="center"/>
    </xf>
    <xf numFmtId="0" fontId="18" fillId="5" borderId="1" xfId="0" applyFont="1" applyFill="1" applyBorder="1" applyAlignment="1">
      <alignment horizontal="center" vertical="center"/>
    </xf>
    <xf numFmtId="0" fontId="18" fillId="0" borderId="0" xfId="0" applyFont="1" applyAlignment="1">
      <alignment horizontal="center" vertical="center"/>
    </xf>
    <xf numFmtId="0" fontId="0" fillId="7" borderId="0" xfId="0" applyFill="1"/>
    <xf numFmtId="0" fontId="6" fillId="7" borderId="0" xfId="0" applyFont="1" applyFill="1"/>
    <xf numFmtId="0" fontId="3" fillId="7" borderId="0" xfId="0" applyFont="1" applyFill="1"/>
    <xf numFmtId="0" fontId="0" fillId="14" borderId="0" xfId="0" applyFill="1"/>
    <xf numFmtId="0" fontId="1" fillId="5" borderId="1" xfId="0" applyFont="1" applyFill="1" applyBorder="1" applyAlignment="1">
      <alignment horizontal="center" vertical="center"/>
    </xf>
    <xf numFmtId="0" fontId="5" fillId="7" borderId="0" xfId="0" applyFont="1" applyFill="1"/>
    <xf numFmtId="0" fontId="3" fillId="16" borderId="0" xfId="0" applyFont="1" applyFill="1"/>
    <xf numFmtId="0" fontId="0" fillId="16" borderId="0" xfId="0" applyFill="1"/>
    <xf numFmtId="0" fontId="4" fillId="16" borderId="0" xfId="0" applyFont="1" applyFill="1"/>
    <xf numFmtId="0" fontId="5" fillId="14" borderId="0" xfId="0" applyFont="1" applyFill="1"/>
    <xf numFmtId="0" fontId="20" fillId="16" borderId="0" xfId="0" applyFont="1" applyFill="1"/>
    <xf numFmtId="0" fontId="31" fillId="0" borderId="0" xfId="1" applyFont="1" applyFill="1" applyAlignment="1" applyProtection="1"/>
    <xf numFmtId="0" fontId="32" fillId="0" borderId="0" xfId="0" applyFont="1"/>
    <xf numFmtId="164" fontId="27" fillId="15" borderId="34" xfId="0" applyNumberFormat="1" applyFont="1" applyFill="1" applyBorder="1"/>
    <xf numFmtId="164" fontId="27" fillId="15" borderId="35" xfId="0" applyNumberFormat="1" applyFont="1" applyFill="1" applyBorder="1"/>
    <xf numFmtId="164" fontId="27" fillId="15" borderId="36" xfId="0" applyNumberFormat="1" applyFont="1" applyFill="1" applyBorder="1"/>
    <xf numFmtId="164" fontId="27" fillId="15" borderId="33" xfId="0" applyNumberFormat="1" applyFont="1" applyFill="1" applyBorder="1"/>
    <xf numFmtId="164" fontId="27" fillId="15" borderId="38" xfId="0" applyNumberFormat="1" applyFont="1" applyFill="1" applyBorder="1"/>
    <xf numFmtId="164" fontId="27" fillId="15" borderId="52" xfId="0" applyNumberFormat="1" applyFont="1" applyFill="1" applyBorder="1"/>
    <xf numFmtId="164" fontId="27" fillId="5" borderId="12" xfId="0" applyNumberFormat="1" applyFont="1" applyFill="1" applyBorder="1"/>
    <xf numFmtId="164" fontId="9" fillId="5" borderId="13" xfId="0" applyNumberFormat="1" applyFont="1" applyFill="1" applyBorder="1"/>
    <xf numFmtId="164" fontId="27" fillId="5" borderId="12" xfId="0" applyNumberFormat="1" applyFont="1" applyFill="1" applyBorder="1" applyProtection="1">
      <protection hidden="1"/>
    </xf>
    <xf numFmtId="164" fontId="9" fillId="5" borderId="2" xfId="0" applyNumberFormat="1" applyFont="1" applyFill="1" applyBorder="1"/>
    <xf numFmtId="164" fontId="27" fillId="5" borderId="19" xfId="0" applyNumberFormat="1" applyFont="1" applyFill="1" applyBorder="1"/>
    <xf numFmtId="164" fontId="9" fillId="5" borderId="20" xfId="0" applyNumberFormat="1" applyFont="1" applyFill="1" applyBorder="1"/>
    <xf numFmtId="0" fontId="0" fillId="0" borderId="1" xfId="0" applyBorder="1" applyAlignment="1">
      <alignment horizontal="center" vertical="center"/>
    </xf>
    <xf numFmtId="0" fontId="33" fillId="0" borderId="0" xfId="0" applyFont="1" applyAlignment="1">
      <alignment horizontal="left" vertical="center" indent="3" readingOrder="1"/>
    </xf>
    <xf numFmtId="164" fontId="34" fillId="8" borderId="2" xfId="0" applyNumberFormat="1" applyFont="1" applyFill="1" applyBorder="1"/>
    <xf numFmtId="2" fontId="35" fillId="7" borderId="15" xfId="0" applyNumberFormat="1" applyFont="1" applyFill="1" applyBorder="1" applyProtection="1">
      <protection hidden="1"/>
    </xf>
    <xf numFmtId="2" fontId="35" fillId="7" borderId="1" xfId="0" applyNumberFormat="1" applyFont="1" applyFill="1" applyBorder="1" applyProtection="1">
      <protection hidden="1"/>
    </xf>
    <xf numFmtId="2" fontId="35" fillId="7" borderId="16" xfId="0" applyNumberFormat="1" applyFont="1" applyFill="1" applyBorder="1" applyProtection="1">
      <protection hidden="1"/>
    </xf>
    <xf numFmtId="2" fontId="35" fillId="7" borderId="17" xfId="0" applyNumberFormat="1" applyFont="1" applyFill="1" applyBorder="1" applyProtection="1">
      <protection hidden="1"/>
    </xf>
    <xf numFmtId="2" fontId="35" fillId="8" borderId="15" xfId="0" applyNumberFormat="1" applyFont="1" applyFill="1" applyBorder="1" applyProtection="1">
      <protection hidden="1"/>
    </xf>
    <xf numFmtId="2" fontId="35" fillId="8" borderId="1" xfId="0" applyNumberFormat="1" applyFont="1" applyFill="1" applyBorder="1" applyProtection="1">
      <protection hidden="1"/>
    </xf>
    <xf numFmtId="2" fontId="35" fillId="8" borderId="16" xfId="0" applyNumberFormat="1" applyFont="1" applyFill="1" applyBorder="1" applyProtection="1">
      <protection hidden="1"/>
    </xf>
    <xf numFmtId="164" fontId="36" fillId="8" borderId="18" xfId="0" applyNumberFormat="1" applyFont="1" applyFill="1" applyBorder="1"/>
    <xf numFmtId="0" fontId="0" fillId="17" borderId="0" xfId="0" applyFill="1"/>
    <xf numFmtId="164" fontId="8" fillId="10" borderId="42" xfId="0" applyNumberFormat="1" applyFont="1" applyFill="1" applyBorder="1" applyAlignment="1">
      <alignment horizontal="center"/>
    </xf>
    <xf numFmtId="164" fontId="8" fillId="10" borderId="50" xfId="0" applyNumberFormat="1" applyFont="1" applyFill="1" applyBorder="1" applyAlignment="1">
      <alignment horizontal="center"/>
    </xf>
    <xf numFmtId="164" fontId="8" fillId="10" borderId="33" xfId="0" applyNumberFormat="1" applyFont="1" applyFill="1" applyBorder="1" applyAlignment="1">
      <alignment horizontal="center"/>
    </xf>
    <xf numFmtId="164" fontId="8" fillId="17" borderId="56" xfId="0" applyNumberFormat="1" applyFont="1" applyFill="1" applyBorder="1" applyAlignment="1">
      <alignment horizontal="center"/>
    </xf>
    <xf numFmtId="164" fontId="8" fillId="10" borderId="60" xfId="0" applyNumberFormat="1" applyFont="1" applyFill="1" applyBorder="1" applyAlignment="1">
      <alignment horizontal="center"/>
    </xf>
    <xf numFmtId="164" fontId="8" fillId="10" borderId="61" xfId="0" applyNumberFormat="1" applyFont="1" applyFill="1" applyBorder="1" applyAlignment="1">
      <alignment horizontal="center"/>
    </xf>
    <xf numFmtId="2" fontId="18" fillId="5" borderId="1" xfId="0" applyNumberFormat="1" applyFont="1" applyFill="1" applyBorder="1" applyAlignment="1">
      <alignment horizontal="center" vertical="center"/>
    </xf>
    <xf numFmtId="164" fontId="10" fillId="0" borderId="9" xfId="0" applyNumberFormat="1" applyFont="1" applyFill="1" applyBorder="1"/>
    <xf numFmtId="164" fontId="10" fillId="0" borderId="10" xfId="0" applyNumberFormat="1" applyFont="1" applyFill="1" applyBorder="1"/>
    <xf numFmtId="164" fontId="10" fillId="0" borderId="54" xfId="0" applyNumberFormat="1" applyFont="1" applyFill="1" applyBorder="1"/>
    <xf numFmtId="164" fontId="10" fillId="0" borderId="11" xfId="0" applyNumberFormat="1" applyFont="1" applyFill="1" applyBorder="1"/>
    <xf numFmtId="164" fontId="10" fillId="0" borderId="32" xfId="0" applyNumberFormat="1" applyFont="1" applyFill="1" applyBorder="1"/>
    <xf numFmtId="164" fontId="10" fillId="0" borderId="46" xfId="0" applyNumberFormat="1" applyFont="1" applyFill="1" applyBorder="1"/>
    <xf numFmtId="164" fontId="10" fillId="0" borderId="53" xfId="0" applyNumberFormat="1" applyFont="1" applyFill="1" applyBorder="1"/>
    <xf numFmtId="164" fontId="10" fillId="6" borderId="59" xfId="0" applyNumberFormat="1" applyFont="1" applyFill="1" applyBorder="1"/>
    <xf numFmtId="164" fontId="10" fillId="6" borderId="57" xfId="0" applyNumberFormat="1" applyFont="1" applyFill="1" applyBorder="1"/>
    <xf numFmtId="164" fontId="10" fillId="6" borderId="58" xfId="0" applyNumberFormat="1" applyFont="1" applyFill="1" applyBorder="1"/>
    <xf numFmtId="164" fontId="10" fillId="6" borderId="62" xfId="0" applyNumberFormat="1" applyFont="1" applyFill="1" applyBorder="1"/>
    <xf numFmtId="164" fontId="10" fillId="0" borderId="33" xfId="0" applyNumberFormat="1" applyFont="1" applyFill="1" applyBorder="1"/>
    <xf numFmtId="164" fontId="10" fillId="0" borderId="63" xfId="0" applyNumberFormat="1" applyFont="1" applyFill="1" applyBorder="1"/>
    <xf numFmtId="164" fontId="10" fillId="6" borderId="55" xfId="0" applyNumberFormat="1" applyFont="1" applyFill="1" applyBorder="1"/>
    <xf numFmtId="1" fontId="18" fillId="5" borderId="1" xfId="0" applyNumberFormat="1" applyFont="1" applyFill="1" applyBorder="1" applyAlignment="1">
      <alignment horizontal="center" vertical="center"/>
    </xf>
    <xf numFmtId="164" fontId="18" fillId="13" borderId="0" xfId="0" applyNumberFormat="1" applyFont="1" applyFill="1"/>
    <xf numFmtId="164" fontId="18" fillId="13" borderId="0" xfId="0" applyNumberFormat="1" applyFont="1" applyFill="1" applyBorder="1"/>
    <xf numFmtId="164" fontId="10" fillId="13" borderId="0" xfId="0" applyNumberFormat="1" applyFont="1" applyFill="1" applyBorder="1"/>
    <xf numFmtId="0" fontId="18" fillId="13" borderId="0" xfId="0" applyFont="1" applyFill="1"/>
    <xf numFmtId="164" fontId="0" fillId="0" borderId="0" xfId="0" applyNumberFormat="1" applyFill="1"/>
    <xf numFmtId="165" fontId="0" fillId="0" borderId="0" xfId="0" applyNumberFormat="1" applyFill="1"/>
    <xf numFmtId="165" fontId="0" fillId="0" borderId="1" xfId="0" applyNumberFormat="1" applyFill="1" applyBorder="1"/>
    <xf numFmtId="165" fontId="0" fillId="0" borderId="3" xfId="0" applyNumberFormat="1" applyFill="1" applyBorder="1"/>
    <xf numFmtId="165" fontId="0" fillId="0" borderId="4" xfId="0" applyNumberFormat="1" applyFill="1" applyBorder="1"/>
    <xf numFmtId="165" fontId="0" fillId="0" borderId="15" xfId="0" applyNumberFormat="1" applyFill="1" applyBorder="1"/>
    <xf numFmtId="165" fontId="0" fillId="0" borderId="6" xfId="0" applyNumberFormat="1" applyFill="1" applyBorder="1"/>
    <xf numFmtId="165" fontId="0" fillId="0" borderId="7" xfId="0" applyNumberFormat="1" applyFill="1" applyBorder="1"/>
    <xf numFmtId="165" fontId="0" fillId="6" borderId="15" xfId="0" applyNumberFormat="1" applyFill="1" applyBorder="1"/>
    <xf numFmtId="165" fontId="0" fillId="6" borderId="1" xfId="0" applyNumberFormat="1" applyFill="1" applyBorder="1"/>
    <xf numFmtId="165" fontId="0" fillId="6" borderId="16" xfId="0" applyNumberFormat="1" applyFill="1" applyBorder="1"/>
    <xf numFmtId="164" fontId="8" fillId="18" borderId="56" xfId="0" applyNumberFormat="1" applyFont="1" applyFill="1" applyBorder="1" applyAlignment="1">
      <alignment horizontal="center"/>
    </xf>
    <xf numFmtId="165" fontId="0" fillId="18" borderId="4" xfId="0" applyNumberFormat="1" applyFill="1" applyBorder="1"/>
    <xf numFmtId="165" fontId="0" fillId="18" borderId="1" xfId="0" applyNumberFormat="1" applyFill="1" applyBorder="1"/>
    <xf numFmtId="165" fontId="0" fillId="18" borderId="7" xfId="0" applyNumberFormat="1" applyFill="1" applyBorder="1"/>
    <xf numFmtId="165" fontId="0" fillId="18" borderId="5" xfId="0" applyNumberFormat="1" applyFill="1" applyBorder="1"/>
    <xf numFmtId="165" fontId="0" fillId="18" borderId="16" xfId="0" applyNumberFormat="1" applyFill="1" applyBorder="1"/>
    <xf numFmtId="165" fontId="0" fillId="18" borderId="8" xfId="0" applyNumberFormat="1" applyFill="1" applyBorder="1"/>
    <xf numFmtId="165" fontId="0" fillId="17" borderId="8" xfId="0" applyNumberFormat="1" applyFill="1" applyBorder="1"/>
    <xf numFmtId="164" fontId="27" fillId="10" borderId="26" xfId="0" applyNumberFormat="1" applyFont="1" applyFill="1" applyBorder="1" applyAlignment="1">
      <alignment horizontal="center"/>
    </xf>
    <xf numFmtId="164" fontId="27" fillId="10" borderId="28" xfId="0" applyNumberFormat="1" applyFont="1" applyFill="1" applyBorder="1" applyAlignment="1">
      <alignment horizontal="center"/>
    </xf>
    <xf numFmtId="164" fontId="27" fillId="10" borderId="27" xfId="0" applyNumberFormat="1" applyFont="1" applyFill="1" applyBorder="1" applyAlignment="1">
      <alignment horizontal="center"/>
    </xf>
    <xf numFmtId="164" fontId="9" fillId="0" borderId="22" xfId="0" applyNumberFormat="1" applyFont="1" applyBorder="1" applyAlignment="1">
      <alignment horizontal="center"/>
    </xf>
    <xf numFmtId="164" fontId="9" fillId="0" borderId="23" xfId="0" applyNumberFormat="1" applyFont="1" applyBorder="1" applyAlignment="1">
      <alignment horizontal="center"/>
    </xf>
    <xf numFmtId="164" fontId="9" fillId="0" borderId="24" xfId="0" applyNumberFormat="1" applyFont="1" applyBorder="1" applyAlignment="1">
      <alignment horizontal="center"/>
    </xf>
    <xf numFmtId="0" fontId="18" fillId="0" borderId="41" xfId="0" applyFont="1" applyBorder="1" applyAlignment="1">
      <alignment horizontal="center" vertical="center" wrapText="1"/>
    </xf>
    <xf numFmtId="0" fontId="18" fillId="0" borderId="48" xfId="0" applyFont="1" applyBorder="1" applyAlignment="1">
      <alignment horizontal="center" vertical="center" wrapText="1"/>
    </xf>
    <xf numFmtId="0" fontId="18" fillId="0" borderId="49" xfId="0" applyFont="1" applyBorder="1" applyAlignment="1">
      <alignment horizontal="center" vertical="center" wrapText="1"/>
    </xf>
    <xf numFmtId="0" fontId="18" fillId="0" borderId="42" xfId="0" applyFont="1" applyBorder="1" applyAlignment="1">
      <alignment horizontal="center" vertical="center" wrapText="1"/>
    </xf>
    <xf numFmtId="0" fontId="18" fillId="0" borderId="0" xfId="0" applyFont="1" applyBorder="1" applyAlignment="1">
      <alignment horizontal="center" vertical="center" wrapText="1"/>
    </xf>
    <xf numFmtId="0" fontId="18" fillId="0" borderId="50" xfId="0" applyFont="1" applyBorder="1" applyAlignment="1">
      <alignment horizontal="center" vertical="center" wrapText="1"/>
    </xf>
    <xf numFmtId="0" fontId="18" fillId="0" borderId="43" xfId="0" applyFont="1" applyBorder="1" applyAlignment="1">
      <alignment horizontal="center" vertical="center" wrapText="1"/>
    </xf>
    <xf numFmtId="0" fontId="18" fillId="0" borderId="25" xfId="0" applyFont="1" applyBorder="1" applyAlignment="1">
      <alignment horizontal="center" vertical="center" wrapText="1"/>
    </xf>
    <xf numFmtId="0" fontId="18" fillId="0" borderId="51" xfId="0" applyFont="1" applyBorder="1" applyAlignment="1">
      <alignment horizontal="center" vertical="center" wrapText="1"/>
    </xf>
    <xf numFmtId="164" fontId="27" fillId="15" borderId="22" xfId="0" applyNumberFormat="1" applyFont="1" applyFill="1" applyBorder="1" applyAlignment="1">
      <alignment horizontal="center"/>
    </xf>
    <xf numFmtId="164" fontId="27" fillId="15" borderId="23" xfId="0" applyNumberFormat="1" applyFont="1" applyFill="1" applyBorder="1" applyAlignment="1">
      <alignment horizontal="center"/>
    </xf>
    <xf numFmtId="164" fontId="27" fillId="15" borderId="24" xfId="0" applyNumberFormat="1" applyFont="1" applyFill="1" applyBorder="1" applyAlignment="1">
      <alignment horizontal="center"/>
    </xf>
    <xf numFmtId="164" fontId="27" fillId="10" borderId="12" xfId="0" applyNumberFormat="1" applyFont="1" applyFill="1" applyBorder="1" applyAlignment="1">
      <alignment horizontal="center"/>
    </xf>
    <xf numFmtId="164" fontId="27" fillId="10" borderId="37" xfId="0" applyNumberFormat="1" applyFont="1" applyFill="1" applyBorder="1" applyAlignment="1">
      <alignment horizontal="center"/>
    </xf>
    <xf numFmtId="164" fontId="27" fillId="10" borderId="19" xfId="0" applyNumberFormat="1" applyFont="1" applyFill="1" applyBorder="1" applyAlignment="1">
      <alignment horizontal="center"/>
    </xf>
    <xf numFmtId="164" fontId="27" fillId="10" borderId="29" xfId="0" applyNumberFormat="1" applyFont="1" applyFill="1" applyBorder="1" applyAlignment="1">
      <alignment horizontal="center"/>
    </xf>
    <xf numFmtId="164" fontId="10" fillId="10" borderId="30" xfId="0" applyNumberFormat="1" applyFont="1" applyFill="1" applyBorder="1" applyAlignment="1">
      <alignment horizontal="center" vertical="center" textRotation="88"/>
    </xf>
    <xf numFmtId="164" fontId="10" fillId="10" borderId="33" xfId="0" applyNumberFormat="1" applyFont="1" applyFill="1" applyBorder="1" applyAlignment="1">
      <alignment horizontal="center" vertical="center" textRotation="88"/>
    </xf>
    <xf numFmtId="164" fontId="10" fillId="10" borderId="34" xfId="0" applyNumberFormat="1" applyFont="1" applyFill="1" applyBorder="1" applyAlignment="1">
      <alignment horizontal="center" vertical="center" textRotation="88"/>
    </xf>
    <xf numFmtId="164" fontId="27" fillId="10" borderId="34" xfId="0" applyNumberFormat="1" applyFont="1" applyFill="1" applyBorder="1" applyAlignment="1">
      <alignment horizontal="center"/>
    </xf>
    <xf numFmtId="164" fontId="27" fillId="10" borderId="47" xfId="0" applyNumberFormat="1" applyFont="1" applyFill="1" applyBorder="1" applyAlignment="1">
      <alignment horizontal="center"/>
    </xf>
    <xf numFmtId="164" fontId="27" fillId="10" borderId="39" xfId="0" applyNumberFormat="1" applyFont="1" applyFill="1" applyBorder="1" applyAlignment="1">
      <alignment horizontal="center"/>
    </xf>
    <xf numFmtId="164" fontId="27" fillId="10" borderId="40" xfId="0" applyNumberFormat="1" applyFont="1" applyFill="1" applyBorder="1" applyAlignment="1">
      <alignment horizontal="center"/>
    </xf>
    <xf numFmtId="164" fontId="27" fillId="10" borderId="31" xfId="0" applyNumberFormat="1" applyFont="1" applyFill="1" applyBorder="1" applyAlignment="1">
      <alignment horizontal="center"/>
    </xf>
    <xf numFmtId="164" fontId="27" fillId="10" borderId="46" xfId="0" applyNumberFormat="1" applyFont="1" applyFill="1" applyBorder="1" applyAlignment="1">
      <alignment horizontal="center"/>
    </xf>
    <xf numFmtId="164" fontId="9" fillId="15" borderId="22" xfId="0" applyNumberFormat="1" applyFont="1" applyFill="1" applyBorder="1" applyAlignment="1">
      <alignment horizontal="center"/>
    </xf>
    <xf numFmtId="164" fontId="9" fillId="15" borderId="23" xfId="0" applyNumberFormat="1" applyFont="1" applyFill="1" applyBorder="1" applyAlignment="1">
      <alignment horizontal="center"/>
    </xf>
    <xf numFmtId="164" fontId="9" fillId="15" borderId="24" xfId="0" applyNumberFormat="1" applyFont="1" applyFill="1" applyBorder="1" applyAlignment="1">
      <alignment horizontal="center"/>
    </xf>
    <xf numFmtId="164" fontId="10" fillId="10" borderId="41" xfId="0" applyNumberFormat="1" applyFont="1" applyFill="1" applyBorder="1" applyAlignment="1">
      <alignment horizontal="center" vertical="center" textRotation="88"/>
    </xf>
    <xf numFmtId="164" fontId="10" fillId="10" borderId="42" xfId="0" applyNumberFormat="1" applyFont="1" applyFill="1" applyBorder="1" applyAlignment="1">
      <alignment horizontal="center" vertical="center" textRotation="88"/>
    </xf>
    <xf numFmtId="164" fontId="10" fillId="10" borderId="43" xfId="0" applyNumberFormat="1" applyFont="1" applyFill="1" applyBorder="1" applyAlignment="1">
      <alignment horizontal="center" vertical="center" textRotation="88"/>
    </xf>
    <xf numFmtId="164" fontId="27" fillId="10" borderId="3" xfId="0" applyNumberFormat="1" applyFont="1" applyFill="1" applyBorder="1" applyAlignment="1">
      <alignment horizontal="center"/>
    </xf>
    <xf numFmtId="164" fontId="27" fillId="10" borderId="14" xfId="0" applyNumberFormat="1" applyFont="1" applyFill="1" applyBorder="1" applyAlignment="1">
      <alignment horizontal="center"/>
    </xf>
    <xf numFmtId="0" fontId="20" fillId="4" borderId="1" xfId="0" applyFont="1" applyFill="1" applyBorder="1" applyAlignment="1">
      <alignment horizontal="center" vertical="center"/>
    </xf>
    <xf numFmtId="0" fontId="20" fillId="3" borderId="1" xfId="0" applyFont="1" applyFill="1" applyBorder="1" applyAlignment="1">
      <alignment horizontal="center" vertical="center"/>
    </xf>
    <xf numFmtId="164" fontId="0" fillId="0" borderId="22" xfId="0" applyNumberFormat="1" applyFill="1" applyBorder="1" applyAlignment="1">
      <alignment horizontal="center"/>
    </xf>
    <xf numFmtId="164" fontId="0" fillId="0" borderId="24" xfId="0" applyNumberFormat="1" applyFill="1" applyBorder="1" applyAlignment="1">
      <alignment horizontal="center"/>
    </xf>
    <xf numFmtId="164" fontId="37" fillId="0" borderId="22" xfId="0" applyNumberFormat="1" applyFont="1" applyFill="1" applyBorder="1" applyAlignment="1">
      <alignment horizontal="center"/>
    </xf>
    <xf numFmtId="164" fontId="37" fillId="0" borderId="23" xfId="0" applyNumberFormat="1" applyFont="1" applyFill="1" applyBorder="1" applyAlignment="1">
      <alignment horizontal="center"/>
    </xf>
    <xf numFmtId="164" fontId="37" fillId="0" borderId="24" xfId="0" applyNumberFormat="1" applyFont="1" applyFill="1" applyBorder="1" applyAlignment="1">
      <alignment horizontal="center"/>
    </xf>
    <xf numFmtId="164" fontId="8" fillId="10" borderId="39" xfId="0" applyNumberFormat="1" applyFont="1" applyFill="1" applyBorder="1" applyAlignment="1">
      <alignment horizontal="center"/>
    </xf>
    <xf numFmtId="164" fontId="8" fillId="10" borderId="40" xfId="0" applyNumberFormat="1" applyFont="1" applyFill="1" applyBorder="1" applyAlignment="1">
      <alignment horizontal="center"/>
    </xf>
    <xf numFmtId="164" fontId="0" fillId="0" borderId="43" xfId="0" applyNumberFormat="1" applyFill="1" applyBorder="1" applyAlignment="1">
      <alignment horizontal="center"/>
    </xf>
    <xf numFmtId="164" fontId="0" fillId="0" borderId="25" xfId="0" applyNumberFormat="1" applyFill="1" applyBorder="1" applyAlignment="1">
      <alignment horizontal="center"/>
    </xf>
    <xf numFmtId="164" fontId="0" fillId="0" borderId="51" xfId="0" applyNumberFormat="1" applyFill="1" applyBorder="1" applyAlignment="1">
      <alignment horizontal="center"/>
    </xf>
    <xf numFmtId="164" fontId="8" fillId="10" borderId="19" xfId="0" applyNumberFormat="1" applyFont="1" applyFill="1" applyBorder="1" applyAlignment="1">
      <alignment horizontal="center"/>
    </xf>
    <xf numFmtId="164" fontId="8" fillId="10" borderId="29" xfId="0" applyNumberFormat="1" applyFont="1" applyFill="1" applyBorder="1" applyAlignment="1">
      <alignment horizontal="center"/>
    </xf>
    <xf numFmtId="164" fontId="10" fillId="10" borderId="10" xfId="0" applyNumberFormat="1" applyFont="1" applyFill="1" applyBorder="1" applyAlignment="1">
      <alignment horizontal="center" vertical="center" textRotation="88"/>
    </xf>
    <xf numFmtId="164" fontId="10" fillId="10" borderId="38" xfId="0" applyNumberFormat="1" applyFont="1" applyFill="1" applyBorder="1" applyAlignment="1">
      <alignment horizontal="center" vertical="center" textRotation="88"/>
    </xf>
    <xf numFmtId="164" fontId="10" fillId="10" borderId="32" xfId="0" applyNumberFormat="1" applyFont="1" applyFill="1" applyBorder="1" applyAlignment="1">
      <alignment horizontal="center" vertical="center" textRotation="88"/>
    </xf>
    <xf numFmtId="164" fontId="8" fillId="10" borderId="26" xfId="0" applyNumberFormat="1" applyFont="1" applyFill="1" applyBorder="1" applyAlignment="1">
      <alignment horizontal="center"/>
    </xf>
    <xf numFmtId="164" fontId="8" fillId="10" borderId="27" xfId="0" applyNumberFormat="1" applyFont="1" applyFill="1" applyBorder="1" applyAlignment="1">
      <alignment horizontal="center"/>
    </xf>
    <xf numFmtId="164" fontId="0" fillId="0" borderId="23" xfId="0" applyNumberFormat="1" applyFill="1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20" fillId="0" borderId="41" xfId="0" applyFont="1" applyBorder="1" applyAlignment="1">
      <alignment horizontal="center"/>
    </xf>
    <xf numFmtId="0" fontId="20" fillId="0" borderId="49" xfId="0" applyFont="1" applyBorder="1" applyAlignment="1">
      <alignment horizontal="center"/>
    </xf>
    <xf numFmtId="0" fontId="1" fillId="0" borderId="10" xfId="0" applyFont="1" applyBorder="1" applyAlignment="1">
      <alignment horizontal="left" vertical="center"/>
    </xf>
    <xf numFmtId="0" fontId="1" fillId="0" borderId="38" xfId="0" applyFont="1" applyBorder="1" applyAlignment="1">
      <alignment horizontal="left" vertical="center"/>
    </xf>
    <xf numFmtId="0" fontId="1" fillId="0" borderId="32" xfId="0" applyFont="1" applyBorder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left" vertical="center"/>
    </xf>
  </cellXfs>
  <cellStyles count="2">
    <cellStyle name="Collegamento ipertestuale" xfId="1" builtinId="8"/>
    <cellStyle name="Normale" xfId="0" builtinId="0"/>
  </cellStyles>
  <dxfs count="0"/>
  <tableStyles count="0" defaultTableStyle="TableStyleMedium9" defaultPivotStyle="PivotStyleLight16"/>
  <colors>
    <mruColors>
      <color rgb="FFFFFF99"/>
      <color rgb="FFFF5050"/>
      <color rgb="FFFF99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18" Type="http://schemas.openxmlformats.org/officeDocument/2006/relationships/image" Target="../media/image19.emf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image" Target="../media/image18.emf"/><Relationship Id="rId2" Type="http://schemas.openxmlformats.org/officeDocument/2006/relationships/image" Target="../media/image3.png"/><Relationship Id="rId16" Type="http://schemas.openxmlformats.org/officeDocument/2006/relationships/image" Target="../media/image17.emf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jpeg"/><Relationship Id="rId2" Type="http://schemas.openxmlformats.org/officeDocument/2006/relationships/image" Target="../media/image21.jpeg"/><Relationship Id="rId1" Type="http://schemas.openxmlformats.org/officeDocument/2006/relationships/image" Target="../media/image20.emf"/><Relationship Id="rId6" Type="http://schemas.openxmlformats.org/officeDocument/2006/relationships/image" Target="../media/image25.emf"/><Relationship Id="rId5" Type="http://schemas.openxmlformats.org/officeDocument/2006/relationships/image" Target="../media/image24.emf"/><Relationship Id="rId4" Type="http://schemas.openxmlformats.org/officeDocument/2006/relationships/image" Target="../media/image2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6.emf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9.jpeg"/><Relationship Id="rId7" Type="http://schemas.openxmlformats.org/officeDocument/2006/relationships/image" Target="../media/image33.emf"/><Relationship Id="rId2" Type="http://schemas.openxmlformats.org/officeDocument/2006/relationships/image" Target="../media/image28.jpeg"/><Relationship Id="rId1" Type="http://schemas.openxmlformats.org/officeDocument/2006/relationships/image" Target="../media/image27.png"/><Relationship Id="rId6" Type="http://schemas.openxmlformats.org/officeDocument/2006/relationships/image" Target="../media/image32.jpeg"/><Relationship Id="rId5" Type="http://schemas.openxmlformats.org/officeDocument/2006/relationships/image" Target="../media/image31.png"/><Relationship Id="rId4" Type="http://schemas.openxmlformats.org/officeDocument/2006/relationships/image" Target="../media/image3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6.emf"/><Relationship Id="rId2" Type="http://schemas.openxmlformats.org/officeDocument/2006/relationships/image" Target="../media/image35.emf"/><Relationship Id="rId1" Type="http://schemas.openxmlformats.org/officeDocument/2006/relationships/image" Target="../media/image34.png"/><Relationship Id="rId5" Type="http://schemas.openxmlformats.org/officeDocument/2006/relationships/image" Target="../media/image38.emf"/><Relationship Id="rId4" Type="http://schemas.openxmlformats.org/officeDocument/2006/relationships/image" Target="../media/image3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4</xdr:col>
      <xdr:colOff>66674</xdr:colOff>
      <xdr:row>5</xdr:row>
      <xdr:rowOff>171450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00474" cy="11239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59532</xdr:colOff>
      <xdr:row>20</xdr:row>
      <xdr:rowOff>178594</xdr:rowOff>
    </xdr:from>
    <xdr:to>
      <xdr:col>4</xdr:col>
      <xdr:colOff>23813</xdr:colOff>
      <xdr:row>20</xdr:row>
      <xdr:rowOff>178594</xdr:rowOff>
    </xdr:to>
    <xdr:cxnSp macro="">
      <xdr:nvCxnSpPr>
        <xdr:cNvPr id="6" name="Düz Ok Bağlayıcısı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CxnSpPr/>
      </xdr:nvCxnSpPr>
      <xdr:spPr>
        <a:xfrm flipH="1">
          <a:off x="1797845" y="4083844"/>
          <a:ext cx="571499" cy="0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2"/>
        </a:lnRef>
        <a:fillRef idx="0">
          <a:schemeClr val="accent2"/>
        </a:fillRef>
        <a:effectRef idx="0">
          <a:schemeClr val="accent2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104775</xdr:colOff>
      <xdr:row>18</xdr:row>
      <xdr:rowOff>0</xdr:rowOff>
    </xdr:from>
    <xdr:to>
      <xdr:col>7</xdr:col>
      <xdr:colOff>905435</xdr:colOff>
      <xdr:row>28</xdr:row>
      <xdr:rowOff>145676</xdr:rowOff>
    </xdr:to>
    <xdr:pic>
      <xdr:nvPicPr>
        <xdr:cNvPr id="19" name="Picture 4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182350" y="3886200"/>
          <a:ext cx="805143" cy="26670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266700</xdr:colOff>
      <xdr:row>25</xdr:row>
      <xdr:rowOff>161925</xdr:rowOff>
    </xdr:from>
    <xdr:to>
      <xdr:col>4</xdr:col>
      <xdr:colOff>1708336</xdr:colOff>
      <xdr:row>28</xdr:row>
      <xdr:rowOff>95250</xdr:rowOff>
    </xdr:to>
    <xdr:pic>
      <xdr:nvPicPr>
        <xdr:cNvPr id="20" name="Picture 6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619375" y="5781675"/>
          <a:ext cx="4962525" cy="6762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95250</xdr:colOff>
      <xdr:row>29</xdr:row>
      <xdr:rowOff>180975</xdr:rowOff>
    </xdr:from>
    <xdr:to>
      <xdr:col>7</xdr:col>
      <xdr:colOff>895910</xdr:colOff>
      <xdr:row>40</xdr:row>
      <xdr:rowOff>190500</xdr:rowOff>
    </xdr:to>
    <xdr:pic>
      <xdr:nvPicPr>
        <xdr:cNvPr id="21" name="Picture 8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172825" y="6791325"/>
          <a:ext cx="805143" cy="27336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371475</xdr:colOff>
      <xdr:row>37</xdr:row>
      <xdr:rowOff>95250</xdr:rowOff>
    </xdr:from>
    <xdr:to>
      <xdr:col>4</xdr:col>
      <xdr:colOff>1632136</xdr:colOff>
      <xdr:row>40</xdr:row>
      <xdr:rowOff>85725</xdr:rowOff>
    </xdr:to>
    <xdr:pic>
      <xdr:nvPicPr>
        <xdr:cNvPr id="22" name="Picture 10">
          <a:extLst>
            <a:ext uri="{FF2B5EF4-FFF2-40B4-BE49-F238E27FC236}">
              <a16:creationId xmlns:a16="http://schemas.microsoft.com/office/drawing/2014/main" id="{00000000-0008-0000-03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2724150" y="8686800"/>
          <a:ext cx="4781550" cy="73342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114300</xdr:colOff>
      <xdr:row>55</xdr:row>
      <xdr:rowOff>209550</xdr:rowOff>
    </xdr:from>
    <xdr:to>
      <xdr:col>7</xdr:col>
      <xdr:colOff>1086410</xdr:colOff>
      <xdr:row>65</xdr:row>
      <xdr:rowOff>222436</xdr:rowOff>
    </xdr:to>
    <xdr:pic>
      <xdr:nvPicPr>
        <xdr:cNvPr id="23" name="Picture 12">
          <a:extLst>
            <a:ext uri="{FF2B5EF4-FFF2-40B4-BE49-F238E27FC236}">
              <a16:creationId xmlns:a16="http://schemas.microsoft.com/office/drawing/2014/main" id="{00000000-0008-0000-03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191875" y="13392150"/>
          <a:ext cx="976593" cy="2657474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333375</xdr:colOff>
      <xdr:row>63</xdr:row>
      <xdr:rowOff>66675</xdr:rowOff>
    </xdr:from>
    <xdr:to>
      <xdr:col>4</xdr:col>
      <xdr:colOff>1508311</xdr:colOff>
      <xdr:row>65</xdr:row>
      <xdr:rowOff>71156</xdr:rowOff>
    </xdr:to>
    <xdr:pic>
      <xdr:nvPicPr>
        <xdr:cNvPr id="24" name="Picture 14">
          <a:extLst>
            <a:ext uri="{FF2B5EF4-FFF2-40B4-BE49-F238E27FC236}">
              <a16:creationId xmlns:a16="http://schemas.microsoft.com/office/drawing/2014/main" id="{00000000-0008-0000-0300-00001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2686050" y="15230475"/>
          <a:ext cx="4695825" cy="838199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133351</xdr:colOff>
      <xdr:row>67</xdr:row>
      <xdr:rowOff>334496</xdr:rowOff>
    </xdr:from>
    <xdr:to>
      <xdr:col>7</xdr:col>
      <xdr:colOff>1019736</xdr:colOff>
      <xdr:row>79</xdr:row>
      <xdr:rowOff>64435</xdr:rowOff>
    </xdr:to>
    <xdr:pic>
      <xdr:nvPicPr>
        <xdr:cNvPr id="25" name="Picture 16">
          <a:extLst>
            <a:ext uri="{FF2B5EF4-FFF2-40B4-BE49-F238E27FC236}">
              <a16:creationId xmlns:a16="http://schemas.microsoft.com/office/drawing/2014/main" id="{00000000-0008-0000-03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1210926" y="16488896"/>
          <a:ext cx="890868" cy="2466975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685800</xdr:colOff>
      <xdr:row>75</xdr:row>
      <xdr:rowOff>57150</xdr:rowOff>
    </xdr:from>
    <xdr:to>
      <xdr:col>5</xdr:col>
      <xdr:colOff>255494</xdr:colOff>
      <xdr:row>79</xdr:row>
      <xdr:rowOff>9525</xdr:rowOff>
    </xdr:to>
    <xdr:pic>
      <xdr:nvPicPr>
        <xdr:cNvPr id="26" name="Picture 18">
          <a:extLst>
            <a:ext uri="{FF2B5EF4-FFF2-40B4-BE49-F238E27FC236}">
              <a16:creationId xmlns:a16="http://schemas.microsoft.com/office/drawing/2014/main" id="{00000000-0008-0000-03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038475" y="18268950"/>
          <a:ext cx="4838700" cy="7143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38100</xdr:colOff>
      <xdr:row>96</xdr:row>
      <xdr:rowOff>0</xdr:rowOff>
    </xdr:from>
    <xdr:to>
      <xdr:col>7</xdr:col>
      <xdr:colOff>1229845</xdr:colOff>
      <xdr:row>106</xdr:row>
      <xdr:rowOff>183778</xdr:rowOff>
    </xdr:to>
    <xdr:pic>
      <xdr:nvPicPr>
        <xdr:cNvPr id="27" name="Picture 22">
          <a:extLst>
            <a:ext uri="{FF2B5EF4-FFF2-40B4-BE49-F238E27FC236}">
              <a16:creationId xmlns:a16="http://schemas.microsoft.com/office/drawing/2014/main" id="{00000000-0008-0000-03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115675" y="23069550"/>
          <a:ext cx="1200710" cy="27051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542925</xdr:colOff>
      <xdr:row>103</xdr:row>
      <xdr:rowOff>57151</xdr:rowOff>
    </xdr:from>
    <xdr:to>
      <xdr:col>4</xdr:col>
      <xdr:colOff>1717861</xdr:colOff>
      <xdr:row>108</xdr:row>
      <xdr:rowOff>22413</xdr:rowOff>
    </xdr:to>
    <xdr:pic>
      <xdr:nvPicPr>
        <xdr:cNvPr id="28" name="Picture 24">
          <a:extLst>
            <a:ext uri="{FF2B5EF4-FFF2-40B4-BE49-F238E27FC236}">
              <a16:creationId xmlns:a16="http://schemas.microsoft.com/office/drawing/2014/main" id="{00000000-0008-0000-03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895600" y="24860251"/>
          <a:ext cx="4695825" cy="10858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593912</xdr:colOff>
      <xdr:row>3</xdr:row>
      <xdr:rowOff>168088</xdr:rowOff>
    </xdr:from>
    <xdr:to>
      <xdr:col>7</xdr:col>
      <xdr:colOff>1709458</xdr:colOff>
      <xdr:row>7</xdr:row>
      <xdr:rowOff>280146</xdr:rowOff>
    </xdr:to>
    <xdr:pic>
      <xdr:nvPicPr>
        <xdr:cNvPr id="31" name="Resim 30">
          <a:extLst>
            <a:ext uri="{FF2B5EF4-FFF2-40B4-BE49-F238E27FC236}">
              <a16:creationId xmlns:a16="http://schemas.microsoft.com/office/drawing/2014/main" id="{00000000-0008-0000-03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912" y="787213"/>
          <a:ext cx="12292293" cy="11687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100852</xdr:colOff>
      <xdr:row>42</xdr:row>
      <xdr:rowOff>33618</xdr:rowOff>
    </xdr:from>
    <xdr:to>
      <xdr:col>7</xdr:col>
      <xdr:colOff>1025337</xdr:colOff>
      <xdr:row>52</xdr:row>
      <xdr:rowOff>240367</xdr:rowOff>
    </xdr:to>
    <xdr:pic>
      <xdr:nvPicPr>
        <xdr:cNvPr id="32" name="Resim 31">
          <a:extLst>
            <a:ext uri="{FF2B5EF4-FFF2-40B4-BE49-F238E27FC236}">
              <a16:creationId xmlns:a16="http://schemas.microsoft.com/office/drawing/2014/main" id="{00000000-0008-0000-03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8427" y="9863418"/>
          <a:ext cx="928968" cy="26832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537883</xdr:colOff>
      <xdr:row>49</xdr:row>
      <xdr:rowOff>78441</xdr:rowOff>
    </xdr:from>
    <xdr:to>
      <xdr:col>4</xdr:col>
      <xdr:colOff>1679761</xdr:colOff>
      <xdr:row>52</xdr:row>
      <xdr:rowOff>193302</xdr:rowOff>
    </xdr:to>
    <xdr:pic>
      <xdr:nvPicPr>
        <xdr:cNvPr id="33" name="Resim 32">
          <a:extLst>
            <a:ext uri="{FF2B5EF4-FFF2-40B4-BE49-F238E27FC236}">
              <a16:creationId xmlns:a16="http://schemas.microsoft.com/office/drawing/2014/main" id="{00000000-0008-0000-03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0558" y="11641791"/>
          <a:ext cx="4662767" cy="8578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78441</xdr:colOff>
      <xdr:row>79</xdr:row>
      <xdr:rowOff>347383</xdr:rowOff>
    </xdr:from>
    <xdr:to>
      <xdr:col>7</xdr:col>
      <xdr:colOff>1322294</xdr:colOff>
      <xdr:row>90</xdr:row>
      <xdr:rowOff>167528</xdr:rowOff>
    </xdr:to>
    <xdr:pic>
      <xdr:nvPicPr>
        <xdr:cNvPr id="34" name="Resim 33">
          <a:extLst>
            <a:ext uri="{FF2B5EF4-FFF2-40B4-BE49-F238E27FC236}">
              <a16:creationId xmlns:a16="http://schemas.microsoft.com/office/drawing/2014/main" id="{00000000-0008-0000-03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56016" y="19321183"/>
          <a:ext cx="1252818" cy="268436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885265</xdr:colOff>
      <xdr:row>87</xdr:row>
      <xdr:rowOff>33618</xdr:rowOff>
    </xdr:from>
    <xdr:to>
      <xdr:col>5</xdr:col>
      <xdr:colOff>302559</xdr:colOff>
      <xdr:row>92</xdr:row>
      <xdr:rowOff>73400</xdr:rowOff>
    </xdr:to>
    <xdr:pic>
      <xdr:nvPicPr>
        <xdr:cNvPr id="35" name="Resim 34">
          <a:extLst>
            <a:ext uri="{FF2B5EF4-FFF2-40B4-BE49-F238E27FC236}">
              <a16:creationId xmlns:a16="http://schemas.microsoft.com/office/drawing/2014/main" id="{00000000-0008-0000-03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7940" y="21160068"/>
          <a:ext cx="4686300" cy="110434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190500</xdr:colOff>
      <xdr:row>130</xdr:row>
      <xdr:rowOff>0</xdr:rowOff>
    </xdr:from>
    <xdr:to>
      <xdr:col>7</xdr:col>
      <xdr:colOff>1714500</xdr:colOff>
      <xdr:row>150</xdr:row>
      <xdr:rowOff>31706</xdr:rowOff>
    </xdr:to>
    <xdr:pic>
      <xdr:nvPicPr>
        <xdr:cNvPr id="2049" name="Picture 1">
          <a:extLst>
            <a:ext uri="{FF2B5EF4-FFF2-40B4-BE49-F238E27FC236}">
              <a16:creationId xmlns:a16="http://schemas.microsoft.com/office/drawing/2014/main" id="{00000000-0008-0000-0300-000001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90500" y="30089475"/>
          <a:ext cx="12601575" cy="38417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</xdr:colOff>
      <xdr:row>153</xdr:row>
      <xdr:rowOff>1</xdr:rowOff>
    </xdr:from>
    <xdr:to>
      <xdr:col>7</xdr:col>
      <xdr:colOff>1695450</xdr:colOff>
      <xdr:row>170</xdr:row>
      <xdr:rowOff>76093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3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" y="34518601"/>
          <a:ext cx="12773024" cy="3314592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1733550</xdr:colOff>
      <xdr:row>112</xdr:row>
      <xdr:rowOff>28575</xdr:rowOff>
    </xdr:from>
    <xdr:to>
      <xdr:col>6</xdr:col>
      <xdr:colOff>523875</xdr:colOff>
      <xdr:row>127</xdr:row>
      <xdr:rowOff>152400</xdr:rowOff>
    </xdr:to>
    <xdr:pic>
      <xdr:nvPicPr>
        <xdr:cNvPr id="4097" name="Picture 1">
          <a:extLst>
            <a:ext uri="{FF2B5EF4-FFF2-40B4-BE49-F238E27FC236}">
              <a16:creationId xmlns:a16="http://schemas.microsoft.com/office/drawing/2014/main" id="{00000000-0008-0000-0300-000001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5819775" y="26593800"/>
          <a:ext cx="4029075" cy="30289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3</xdr:row>
      <xdr:rowOff>95250</xdr:rowOff>
    </xdr:from>
    <xdr:to>
      <xdr:col>16</xdr:col>
      <xdr:colOff>238125</xdr:colOff>
      <xdr:row>27</xdr:row>
      <xdr:rowOff>28575</xdr:rowOff>
    </xdr:to>
    <xdr:pic>
      <xdr:nvPicPr>
        <xdr:cNvPr id="2050" name="Picture 2">
          <a:extLst>
            <a:ext uri="{FF2B5EF4-FFF2-40B4-BE49-F238E27FC236}">
              <a16:creationId xmlns:a16="http://schemas.microsoft.com/office/drawing/2014/main" id="{00000000-0008-0000-0400-000002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666750"/>
          <a:ext cx="9972675" cy="45624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33</xdr:row>
      <xdr:rowOff>0</xdr:rowOff>
    </xdr:from>
    <xdr:to>
      <xdr:col>6</xdr:col>
      <xdr:colOff>561974</xdr:colOff>
      <xdr:row>48</xdr:row>
      <xdr:rowOff>78580</xdr:rowOff>
    </xdr:to>
    <xdr:pic>
      <xdr:nvPicPr>
        <xdr:cNvPr id="7" name="Resim 1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6572250"/>
          <a:ext cx="4219574" cy="316468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28574</xdr:colOff>
      <xdr:row>33</xdr:row>
      <xdr:rowOff>20656</xdr:rowOff>
    </xdr:from>
    <xdr:to>
      <xdr:col>13</xdr:col>
      <xdr:colOff>573642</xdr:colOff>
      <xdr:row>48</xdr:row>
      <xdr:rowOff>86557</xdr:rowOff>
    </xdr:to>
    <xdr:pic>
      <xdr:nvPicPr>
        <xdr:cNvPr id="8" name="Resim 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4295774" y="6592906"/>
          <a:ext cx="4202668" cy="3152001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</xdr:row>
      <xdr:rowOff>28575</xdr:rowOff>
    </xdr:from>
    <xdr:to>
      <xdr:col>13</xdr:col>
      <xdr:colOff>495300</xdr:colOff>
      <xdr:row>63</xdr:row>
      <xdr:rowOff>123825</xdr:rowOff>
    </xdr:to>
    <xdr:pic>
      <xdr:nvPicPr>
        <xdr:cNvPr id="9" name="Resim 3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9725025"/>
          <a:ext cx="8420100" cy="2762250"/>
        </a:xfrm>
        <a:prstGeom prst="rect">
          <a:avLst/>
        </a:prstGeom>
      </xdr:spPr>
    </xdr:pic>
    <xdr:clientData/>
  </xdr:twoCellAnchor>
  <xdr:twoCellAnchor editAs="oneCell">
    <xdr:from>
      <xdr:col>0</xdr:col>
      <xdr:colOff>104775</xdr:colOff>
      <xdr:row>1</xdr:row>
      <xdr:rowOff>38100</xdr:rowOff>
    </xdr:from>
    <xdr:to>
      <xdr:col>3</xdr:col>
      <xdr:colOff>438150</xdr:colOff>
      <xdr:row>2</xdr:row>
      <xdr:rowOff>152400</xdr:rowOff>
    </xdr:to>
    <xdr:pic>
      <xdr:nvPicPr>
        <xdr:cNvPr id="2051" name="Picture 3">
          <a:extLst>
            <a:ext uri="{FF2B5EF4-FFF2-40B4-BE49-F238E27FC236}">
              <a16:creationId xmlns:a16="http://schemas.microsoft.com/office/drawing/2014/main" id="{00000000-0008-0000-0400-000003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4775" y="228600"/>
          <a:ext cx="2162175" cy="304800"/>
        </a:xfrm>
        <a:prstGeom prst="roundRect">
          <a:avLst>
            <a:gd name="adj" fmla="val 4167"/>
          </a:avLst>
        </a:prstGeom>
        <a:solidFill>
          <a:srgbClr val="FFFFFF"/>
        </a:solidFill>
        <a:ln w="76200" cap="sq">
          <a:solidFill>
            <a:srgbClr val="EAEAEA"/>
          </a:solidFill>
          <a:miter lim="800000"/>
        </a:ln>
        <a:effectLst>
          <a:reflection blurRad="12700" stA="33000" endPos="28000" dist="5000" dir="5400000" sy="-100000" algn="bl" rotWithShape="0"/>
        </a:effectLst>
        <a:scene3d>
          <a:camera prst="orthographicFront"/>
          <a:lightRig rig="threePt" dir="t">
            <a:rot lat="0" lon="0" rev="2700000"/>
          </a:lightRig>
        </a:scene3d>
        <a:sp3d contourW="6350">
          <a:bevelT h="38100"/>
          <a:contourClr>
            <a:srgbClr val="C0C0C0"/>
          </a:contourClr>
        </a:sp3d>
      </xdr:spPr>
    </xdr:pic>
    <xdr:clientData/>
  </xdr:twoCellAnchor>
  <xdr:twoCellAnchor editAs="oneCell">
    <xdr:from>
      <xdr:col>16</xdr:col>
      <xdr:colOff>314325</xdr:colOff>
      <xdr:row>1</xdr:row>
      <xdr:rowOff>28575</xdr:rowOff>
    </xdr:from>
    <xdr:to>
      <xdr:col>21</xdr:col>
      <xdr:colOff>571500</xdr:colOff>
      <xdr:row>37</xdr:row>
      <xdr:rowOff>19050</xdr:rowOff>
    </xdr:to>
    <xdr:pic>
      <xdr:nvPicPr>
        <xdr:cNvPr id="2052" name="Picture 4">
          <a:extLst>
            <a:ext uri="{FF2B5EF4-FFF2-40B4-BE49-F238E27FC236}">
              <a16:creationId xmlns:a16="http://schemas.microsoft.com/office/drawing/2014/main" id="{00000000-0008-0000-0400-000004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067925" y="219075"/>
          <a:ext cx="3305175" cy="6981825"/>
        </a:xfrm>
        <a:prstGeom prst="rect">
          <a:avLst/>
        </a:prstGeom>
        <a:noFill/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24</xdr:row>
      <xdr:rowOff>0</xdr:rowOff>
    </xdr:from>
    <xdr:to>
      <xdr:col>6</xdr:col>
      <xdr:colOff>216776</xdr:colOff>
      <xdr:row>62</xdr:row>
      <xdr:rowOff>104775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7094483"/>
          <a:ext cx="3882259" cy="7343775"/>
        </a:xfrm>
        <a:prstGeom prst="rect">
          <a:avLst/>
        </a:prstGeom>
        <a:noFill/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6</xdr:row>
      <xdr:rowOff>78439</xdr:rowOff>
    </xdr:from>
    <xdr:to>
      <xdr:col>4</xdr:col>
      <xdr:colOff>459529</xdr:colOff>
      <xdr:row>25</xdr:row>
      <xdr:rowOff>58939</xdr:rowOff>
    </xdr:to>
    <xdr:pic>
      <xdr:nvPicPr>
        <xdr:cNvPr id="2" name="Resim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1501586"/>
          <a:ext cx="2880000" cy="3600000"/>
        </a:xfrm>
        <a:prstGeom prst="rect">
          <a:avLst/>
        </a:prstGeom>
      </xdr:spPr>
    </xdr:pic>
    <xdr:clientData/>
  </xdr:twoCellAnchor>
  <xdr:twoCellAnchor editAs="oneCell">
    <xdr:from>
      <xdr:col>5</xdr:col>
      <xdr:colOff>564775</xdr:colOff>
      <xdr:row>78</xdr:row>
      <xdr:rowOff>93009</xdr:rowOff>
    </xdr:from>
    <xdr:to>
      <xdr:col>11</xdr:col>
      <xdr:colOff>582706</xdr:colOff>
      <xdr:row>91</xdr:row>
      <xdr:rowOff>133309</xdr:rowOff>
    </xdr:to>
    <xdr:pic>
      <xdr:nvPicPr>
        <xdr:cNvPr id="4" name="Resim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363" y="15680391"/>
          <a:ext cx="3648637" cy="2516800"/>
        </a:xfrm>
        <a:prstGeom prst="rect">
          <a:avLst/>
        </a:prstGeom>
      </xdr:spPr>
    </xdr:pic>
    <xdr:clientData/>
  </xdr:twoCellAnchor>
  <xdr:twoCellAnchor editAs="oneCell">
    <xdr:from>
      <xdr:col>5</xdr:col>
      <xdr:colOff>179295</xdr:colOff>
      <xdr:row>6</xdr:row>
      <xdr:rowOff>56029</xdr:rowOff>
    </xdr:from>
    <xdr:to>
      <xdr:col>10</xdr:col>
      <xdr:colOff>33707</xdr:colOff>
      <xdr:row>25</xdr:row>
      <xdr:rowOff>36529</xdr:rowOff>
    </xdr:to>
    <xdr:pic>
      <xdr:nvPicPr>
        <xdr:cNvPr id="5" name="Resim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04883" y="1479176"/>
          <a:ext cx="2880000" cy="3600000"/>
        </a:xfrm>
        <a:prstGeom prst="rect">
          <a:avLst/>
        </a:prstGeom>
      </xdr:spPr>
    </xdr:pic>
    <xdr:clientData/>
  </xdr:twoCellAnchor>
  <xdr:twoCellAnchor editAs="oneCell">
    <xdr:from>
      <xdr:col>15</xdr:col>
      <xdr:colOff>302557</xdr:colOff>
      <xdr:row>6</xdr:row>
      <xdr:rowOff>78442</xdr:rowOff>
    </xdr:from>
    <xdr:to>
      <xdr:col>20</xdr:col>
      <xdr:colOff>156969</xdr:colOff>
      <xdr:row>25</xdr:row>
      <xdr:rowOff>58942</xdr:rowOff>
    </xdr:to>
    <xdr:pic>
      <xdr:nvPicPr>
        <xdr:cNvPr id="7" name="Resim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79322" y="1501589"/>
          <a:ext cx="2880000" cy="3600000"/>
        </a:xfrm>
        <a:prstGeom prst="rect">
          <a:avLst/>
        </a:prstGeom>
      </xdr:spPr>
    </xdr:pic>
    <xdr:clientData/>
  </xdr:twoCellAnchor>
  <xdr:twoCellAnchor editAs="oneCell">
    <xdr:from>
      <xdr:col>12</xdr:col>
      <xdr:colOff>437032</xdr:colOff>
      <xdr:row>79</xdr:row>
      <xdr:rowOff>22414</xdr:rowOff>
    </xdr:from>
    <xdr:to>
      <xdr:col>15</xdr:col>
      <xdr:colOff>533078</xdr:colOff>
      <xdr:row>91</xdr:row>
      <xdr:rowOff>78444</xdr:rowOff>
    </xdr:to>
    <xdr:pic>
      <xdr:nvPicPr>
        <xdr:cNvPr id="8" name="Resim 1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98444" y="15800296"/>
          <a:ext cx="1911399" cy="234203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10</xdr:col>
      <xdr:colOff>313764</xdr:colOff>
      <xdr:row>6</xdr:row>
      <xdr:rowOff>67235</xdr:rowOff>
    </xdr:from>
    <xdr:to>
      <xdr:col>15</xdr:col>
      <xdr:colOff>168175</xdr:colOff>
      <xdr:row>25</xdr:row>
      <xdr:rowOff>47735</xdr:rowOff>
    </xdr:to>
    <xdr:pic>
      <xdr:nvPicPr>
        <xdr:cNvPr id="9" name="Resim 1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4940" y="1490382"/>
          <a:ext cx="2880000" cy="3600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145675</xdr:colOff>
      <xdr:row>29</xdr:row>
      <xdr:rowOff>134471</xdr:rowOff>
    </xdr:from>
    <xdr:to>
      <xdr:col>19</xdr:col>
      <xdr:colOff>593911</xdr:colOff>
      <xdr:row>71</xdr:row>
      <xdr:rowOff>1121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6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45675" y="6017559"/>
          <a:ext cx="11945471" cy="7946091"/>
        </a:xfrm>
        <a:prstGeom prst="rect">
          <a:avLst/>
        </a:prstGeom>
        <a:noFill/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437030</xdr:colOff>
      <xdr:row>12</xdr:row>
      <xdr:rowOff>11206</xdr:rowOff>
    </xdr:from>
    <xdr:to>
      <xdr:col>5</xdr:col>
      <xdr:colOff>246530</xdr:colOff>
      <xdr:row>25</xdr:row>
      <xdr:rowOff>152885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7030" y="1064559"/>
          <a:ext cx="2678206" cy="2629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315311</xdr:colOff>
      <xdr:row>11</xdr:row>
      <xdr:rowOff>164224</xdr:rowOff>
    </xdr:from>
    <xdr:to>
      <xdr:col>12</xdr:col>
      <xdr:colOff>266372</xdr:colOff>
      <xdr:row>26</xdr:row>
      <xdr:rowOff>13138</xdr:rowOff>
    </xdr:to>
    <xdr:pic>
      <xdr:nvPicPr>
        <xdr:cNvPr id="3073" name="Picture 1">
          <a:extLst>
            <a:ext uri="{FF2B5EF4-FFF2-40B4-BE49-F238E27FC236}">
              <a16:creationId xmlns:a16="http://schemas.microsoft.com/office/drawing/2014/main" id="{00000000-0008-0000-0700-000001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205656" y="2942896"/>
          <a:ext cx="4227457" cy="2712983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584638</xdr:colOff>
      <xdr:row>1</xdr:row>
      <xdr:rowOff>0</xdr:rowOff>
    </xdr:from>
    <xdr:to>
      <xdr:col>12</xdr:col>
      <xdr:colOff>288705</xdr:colOff>
      <xdr:row>4</xdr:row>
      <xdr:rowOff>180975</xdr:rowOff>
    </xdr:to>
    <xdr:pic>
      <xdr:nvPicPr>
        <xdr:cNvPr id="3074" name="Picture 2">
          <a:extLst>
            <a:ext uri="{FF2B5EF4-FFF2-40B4-BE49-F238E27FC236}">
              <a16:creationId xmlns:a16="http://schemas.microsoft.com/office/drawing/2014/main" id="{00000000-0008-0000-0700-000002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918638" y="190500"/>
          <a:ext cx="1536808" cy="982389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584637</xdr:colOff>
      <xdr:row>4</xdr:row>
      <xdr:rowOff>177362</xdr:rowOff>
    </xdr:from>
    <xdr:to>
      <xdr:col>12</xdr:col>
      <xdr:colOff>282465</xdr:colOff>
      <xdr:row>9</xdr:row>
      <xdr:rowOff>33174</xdr:rowOff>
    </xdr:to>
    <xdr:pic>
      <xdr:nvPicPr>
        <xdr:cNvPr id="3075" name="Picture 3">
          <a:extLst>
            <a:ext uri="{FF2B5EF4-FFF2-40B4-BE49-F238E27FC236}">
              <a16:creationId xmlns:a16="http://schemas.microsoft.com/office/drawing/2014/main" id="{00000000-0008-0000-0700-0000030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5918637" y="1169276"/>
          <a:ext cx="1530569" cy="1163036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282464</xdr:colOff>
      <xdr:row>11</xdr:row>
      <xdr:rowOff>131379</xdr:rowOff>
    </xdr:from>
    <xdr:to>
      <xdr:col>12</xdr:col>
      <xdr:colOff>474499</xdr:colOff>
      <xdr:row>27</xdr:row>
      <xdr:rowOff>170793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7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3172809" y="2910051"/>
          <a:ext cx="4468431" cy="3093983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6:H24"/>
  <sheetViews>
    <sheetView showGridLines="0" workbookViewId="0">
      <selection activeCell="C10" sqref="C10"/>
    </sheetView>
  </sheetViews>
  <sheetFormatPr defaultRowHeight="15"/>
  <cols>
    <col min="3" max="3" width="25.5703125" customWidth="1"/>
    <col min="4" max="4" width="12.140625" customWidth="1"/>
    <col min="6" max="6" width="30" customWidth="1"/>
  </cols>
  <sheetData>
    <row r="6" spans="2:8" ht="15" customHeight="1">
      <c r="B6" s="14"/>
      <c r="C6" s="13"/>
      <c r="D6" s="13"/>
      <c r="E6" s="13"/>
      <c r="F6" s="13"/>
      <c r="G6" s="1"/>
      <c r="H6" s="1"/>
    </row>
    <row r="7" spans="2:8" ht="15" customHeight="1">
      <c r="B7" s="13"/>
      <c r="C7" s="13"/>
      <c r="D7" s="13"/>
      <c r="E7" s="13"/>
      <c r="F7" s="13"/>
      <c r="G7" s="1"/>
      <c r="H7" s="1"/>
    </row>
    <row r="8" spans="2:8" ht="23.25">
      <c r="B8" s="17" t="s">
        <v>89</v>
      </c>
      <c r="C8" s="2"/>
      <c r="D8" s="2"/>
      <c r="E8" s="2"/>
      <c r="F8" s="2"/>
      <c r="G8" s="1"/>
      <c r="H8" s="1"/>
    </row>
    <row r="9" spans="2:8" ht="20.25">
      <c r="C9" s="15"/>
    </row>
    <row r="10" spans="2:8" ht="21">
      <c r="B10" s="129">
        <v>1</v>
      </c>
      <c r="C10" s="129" t="s">
        <v>39</v>
      </c>
      <c r="D10" s="16"/>
      <c r="E10" s="16"/>
      <c r="F10" s="16"/>
    </row>
    <row r="11" spans="2:8" ht="21">
      <c r="B11" s="129"/>
      <c r="C11" s="129"/>
      <c r="D11" s="16"/>
      <c r="E11" s="16"/>
      <c r="F11" s="16"/>
    </row>
    <row r="12" spans="2:8" ht="21">
      <c r="B12" s="129">
        <v>2</v>
      </c>
      <c r="C12" s="129" t="s">
        <v>55</v>
      </c>
      <c r="D12" s="16"/>
      <c r="E12" s="16"/>
      <c r="F12" s="16"/>
    </row>
    <row r="13" spans="2:8" ht="21">
      <c r="B13" s="129"/>
      <c r="C13" s="129"/>
      <c r="D13" s="16"/>
      <c r="E13" s="16"/>
      <c r="F13" s="16"/>
    </row>
    <row r="14" spans="2:8" ht="21">
      <c r="B14" s="129">
        <v>3</v>
      </c>
      <c r="C14" s="129" t="s">
        <v>40</v>
      </c>
      <c r="D14" s="16"/>
      <c r="E14" s="16"/>
      <c r="F14" s="16"/>
    </row>
    <row r="15" spans="2:8" ht="21">
      <c r="B15" s="129"/>
      <c r="C15" s="129"/>
      <c r="D15" s="16"/>
      <c r="E15" s="16"/>
      <c r="F15" s="16"/>
    </row>
    <row r="16" spans="2:8" ht="21">
      <c r="B16" s="129">
        <v>4</v>
      </c>
      <c r="C16" s="129" t="s">
        <v>41</v>
      </c>
      <c r="D16" s="16"/>
      <c r="E16" s="16"/>
      <c r="F16" s="16"/>
    </row>
    <row r="17" spans="2:6" ht="21">
      <c r="B17" s="129"/>
      <c r="C17" s="129"/>
      <c r="D17" s="16"/>
      <c r="E17" s="16"/>
      <c r="F17" s="16"/>
    </row>
    <row r="18" spans="2:6" ht="21">
      <c r="B18" s="129">
        <v>5</v>
      </c>
      <c r="C18" s="129" t="s">
        <v>86</v>
      </c>
      <c r="D18" s="16"/>
      <c r="E18" s="16"/>
      <c r="F18" s="16"/>
    </row>
    <row r="19" spans="2:6" ht="21">
      <c r="B19" s="129"/>
      <c r="C19" s="129"/>
      <c r="D19" s="16"/>
      <c r="E19" s="16"/>
      <c r="F19" s="16"/>
    </row>
    <row r="20" spans="2:6" ht="21">
      <c r="B20" s="129">
        <v>6</v>
      </c>
      <c r="C20" s="129" t="s">
        <v>111</v>
      </c>
      <c r="D20" s="16"/>
      <c r="E20" s="16"/>
      <c r="F20" s="16"/>
    </row>
    <row r="21" spans="2:6" ht="21">
      <c r="B21" s="130"/>
      <c r="C21" s="129"/>
      <c r="D21" s="16"/>
      <c r="E21" s="16"/>
      <c r="F21" s="16"/>
    </row>
    <row r="22" spans="2:6" ht="21">
      <c r="B22" s="129">
        <v>7</v>
      </c>
      <c r="C22" s="129" t="s">
        <v>95</v>
      </c>
      <c r="D22" s="16"/>
      <c r="E22" s="16"/>
      <c r="F22" s="16"/>
    </row>
    <row r="23" spans="2:6" ht="21">
      <c r="C23" s="16"/>
      <c r="D23" s="16"/>
      <c r="E23" s="16"/>
      <c r="F23" s="16"/>
    </row>
    <row r="24" spans="2:6" ht="21">
      <c r="C24" s="16"/>
      <c r="D24" s="16"/>
      <c r="E24" s="16"/>
      <c r="F24" s="16"/>
    </row>
  </sheetData>
  <hyperlinks>
    <hyperlink ref="C14" location="'Technical Drawings'!A1" display="TECHNICAL DRAWINGS" xr:uid="{00000000-0004-0000-0000-000000000000}"/>
    <hyperlink ref="C16" location="'Metal Sheet'!A1" display="METAL SHEET" xr:uid="{00000000-0004-0000-0000-000001000000}"/>
    <hyperlink ref="C10" location="'Heat Output'!A1" display="HEAT OUTPUTS" xr:uid="{00000000-0004-0000-0000-000002000000}"/>
    <hyperlink ref="C12" location="Weights!A1" display="WEIGHTS" xr:uid="{00000000-0004-0000-0000-000003000000}"/>
    <hyperlink ref="C18" location="Packaging!A1" display="CONTENTS" xr:uid="{00000000-0004-0000-0000-000004000000}"/>
    <hyperlink ref="C20" location="'Brackets Kit'!A1" display="TECHNICAL INFO" xr:uid="{00000000-0004-0000-0000-000005000000}"/>
    <hyperlink ref="C22" location="'Technical Info'!A1" display="PACKAGING" xr:uid="{00000000-0004-0000-0000-000006000000}"/>
  </hyperlink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169"/>
  <sheetViews>
    <sheetView showGridLines="0" tabSelected="1" topLeftCell="A37" zoomScaleNormal="100" workbookViewId="0">
      <selection activeCell="O57" sqref="O57"/>
    </sheetView>
  </sheetViews>
  <sheetFormatPr defaultRowHeight="15"/>
  <cols>
    <col min="1" max="1" width="10" customWidth="1"/>
    <col min="2" max="2" width="8.85546875" customWidth="1"/>
    <col min="8" max="8" width="11.7109375" customWidth="1"/>
    <col min="14" max="14" width="11.140625" customWidth="1"/>
    <col min="20" max="20" width="11.7109375" customWidth="1"/>
  </cols>
  <sheetData>
    <row r="1" spans="1:21" ht="16.5" thickBot="1">
      <c r="A1" s="23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</row>
    <row r="2" spans="1:21" ht="16.5" thickBot="1">
      <c r="A2" s="23"/>
      <c r="B2" s="23"/>
      <c r="C2" s="23"/>
      <c r="D2" s="215" t="s">
        <v>10</v>
      </c>
      <c r="E2" s="216"/>
      <c r="F2" s="216"/>
      <c r="G2" s="216"/>
      <c r="H2" s="216"/>
      <c r="I2" s="217"/>
      <c r="J2" s="215" t="s">
        <v>11</v>
      </c>
      <c r="K2" s="216"/>
      <c r="L2" s="216"/>
      <c r="M2" s="216"/>
      <c r="N2" s="216"/>
      <c r="O2" s="217"/>
      <c r="P2" s="215" t="s">
        <v>97</v>
      </c>
      <c r="Q2" s="216"/>
      <c r="R2" s="216"/>
      <c r="S2" s="216"/>
      <c r="T2" s="216"/>
      <c r="U2" s="217"/>
    </row>
    <row r="3" spans="1:21" ht="16.5" thickBot="1">
      <c r="A3" s="23"/>
      <c r="B3" s="23"/>
      <c r="C3" s="23"/>
      <c r="D3" s="131">
        <v>300</v>
      </c>
      <c r="E3" s="132">
        <v>400</v>
      </c>
      <c r="F3" s="132">
        <v>500</v>
      </c>
      <c r="G3" s="132">
        <v>600</v>
      </c>
      <c r="H3" s="132">
        <v>700</v>
      </c>
      <c r="I3" s="133">
        <v>900</v>
      </c>
      <c r="J3" s="134">
        <v>300</v>
      </c>
      <c r="K3" s="135">
        <v>400</v>
      </c>
      <c r="L3" s="135">
        <v>500</v>
      </c>
      <c r="M3" s="135">
        <v>600</v>
      </c>
      <c r="N3" s="132">
        <v>800</v>
      </c>
      <c r="O3" s="136">
        <v>900</v>
      </c>
      <c r="P3" s="134">
        <v>300</v>
      </c>
      <c r="Q3" s="135">
        <v>400</v>
      </c>
      <c r="R3" s="135">
        <v>500</v>
      </c>
      <c r="S3" s="135">
        <v>600</v>
      </c>
      <c r="T3" s="135">
        <v>700</v>
      </c>
      <c r="U3" s="136">
        <v>900</v>
      </c>
    </row>
    <row r="4" spans="1:21" ht="15.75">
      <c r="A4" s="47" t="s">
        <v>13</v>
      </c>
      <c r="B4" s="48"/>
      <c r="C4" s="48"/>
      <c r="D4" s="49">
        <v>359</v>
      </c>
      <c r="E4" s="50">
        <v>453</v>
      </c>
      <c r="F4" s="50">
        <v>544</v>
      </c>
      <c r="G4" s="50">
        <v>633</v>
      </c>
      <c r="H4" s="50">
        <v>720</v>
      </c>
      <c r="I4" s="51">
        <v>892</v>
      </c>
      <c r="J4" s="49">
        <v>511</v>
      </c>
      <c r="K4" s="50">
        <v>703</v>
      </c>
      <c r="L4" s="50">
        <v>836</v>
      </c>
      <c r="M4" s="50">
        <v>966</v>
      </c>
      <c r="N4" s="50">
        <v>1240</v>
      </c>
      <c r="O4" s="52">
        <v>1352</v>
      </c>
      <c r="P4" s="53">
        <v>608.70527935491828</v>
      </c>
      <c r="Q4" s="54">
        <v>768.34343954235226</v>
      </c>
      <c r="R4" s="54">
        <v>921.1981085036914</v>
      </c>
      <c r="S4" s="55">
        <v>1067.7215189873418</v>
      </c>
      <c r="T4" s="54">
        <v>1206.5253164556962</v>
      </c>
      <c r="U4" s="56">
        <v>1484.132911392405</v>
      </c>
    </row>
    <row r="5" spans="1:21" ht="15.75">
      <c r="A5" s="137" t="s">
        <v>14</v>
      </c>
      <c r="B5" s="138"/>
      <c r="C5" s="138"/>
      <c r="D5" s="57">
        <v>1.2738</v>
      </c>
      <c r="E5" s="58">
        <v>1.2786</v>
      </c>
      <c r="F5" s="58">
        <v>1.2835000000000001</v>
      </c>
      <c r="G5" s="58">
        <v>1.2883</v>
      </c>
      <c r="H5" s="58">
        <v>1.2874000000000001</v>
      </c>
      <c r="I5" s="59">
        <v>1.2855000000000001</v>
      </c>
      <c r="J5" s="57">
        <v>1.278</v>
      </c>
      <c r="K5" s="58">
        <v>1.2815000000000001</v>
      </c>
      <c r="L5" s="58">
        <v>1.2850999999999999</v>
      </c>
      <c r="M5" s="58">
        <v>1.31</v>
      </c>
      <c r="N5" s="58">
        <v>1.32</v>
      </c>
      <c r="O5" s="60">
        <v>1.33</v>
      </c>
      <c r="P5" s="61">
        <v>1.27</v>
      </c>
      <c r="Q5" s="62">
        <v>1.28</v>
      </c>
      <c r="R5" s="62">
        <v>1.28</v>
      </c>
      <c r="S5" s="62">
        <v>1.28</v>
      </c>
      <c r="T5" s="62">
        <v>1.28</v>
      </c>
      <c r="U5" s="63">
        <v>1.29</v>
      </c>
    </row>
    <row r="6" spans="1:21" ht="15.75">
      <c r="A6" s="139" t="s">
        <v>15</v>
      </c>
      <c r="B6" s="140"/>
      <c r="C6" s="140"/>
      <c r="D6" s="57"/>
      <c r="E6" s="58"/>
      <c r="F6" s="58"/>
      <c r="G6" s="58"/>
      <c r="H6" s="58"/>
      <c r="I6" s="59"/>
      <c r="J6" s="57"/>
      <c r="K6" s="58"/>
      <c r="L6" s="58"/>
      <c r="M6" s="58"/>
      <c r="N6" s="58"/>
      <c r="O6" s="60"/>
      <c r="P6" s="64">
        <v>0.57009741634900468</v>
      </c>
      <c r="Q6" s="65">
        <v>0.71961033460398138</v>
      </c>
      <c r="R6" s="65">
        <v>0.86277001270648035</v>
      </c>
      <c r="S6" s="65">
        <v>1</v>
      </c>
      <c r="T6" s="65">
        <v>1.1299999999999999</v>
      </c>
      <c r="U6" s="66">
        <v>1.39</v>
      </c>
    </row>
    <row r="7" spans="1:21" ht="18.75">
      <c r="A7" s="67" t="s">
        <v>16</v>
      </c>
      <c r="B7" s="145"/>
      <c r="C7" s="145"/>
      <c r="D7" s="146">
        <v>6.45</v>
      </c>
      <c r="E7" s="147">
        <v>8.3699999999999992</v>
      </c>
      <c r="F7" s="147">
        <v>10.28</v>
      </c>
      <c r="G7" s="147">
        <v>12.2</v>
      </c>
      <c r="H7" s="147">
        <v>14.2</v>
      </c>
      <c r="I7" s="148">
        <v>18.2</v>
      </c>
      <c r="J7" s="146">
        <v>8.6</v>
      </c>
      <c r="K7" s="147">
        <v>10.48</v>
      </c>
      <c r="L7" s="147">
        <v>13.46</v>
      </c>
      <c r="M7" s="147">
        <v>16.8</v>
      </c>
      <c r="N7" s="147">
        <v>22.76</v>
      </c>
      <c r="O7" s="149">
        <v>24.86</v>
      </c>
      <c r="P7" s="150">
        <v>13.100775193798448</v>
      </c>
      <c r="Q7" s="151">
        <v>16.511627906976745</v>
      </c>
      <c r="R7" s="151">
        <v>20.54263565891473</v>
      </c>
      <c r="S7" s="151">
        <v>26.201550387596896</v>
      </c>
      <c r="T7" s="151">
        <v>30.568475452196378</v>
      </c>
      <c r="U7" s="152">
        <v>36.666666666666664</v>
      </c>
    </row>
    <row r="8" spans="1:21" ht="16.5" thickBot="1">
      <c r="A8" s="141" t="s">
        <v>17</v>
      </c>
      <c r="B8" s="142"/>
      <c r="C8" s="142"/>
      <c r="D8" s="68">
        <v>1.7</v>
      </c>
      <c r="E8" s="69">
        <v>2.1800000000000002</v>
      </c>
      <c r="F8" s="69">
        <v>2.67</v>
      </c>
      <c r="G8" s="69">
        <v>3.15</v>
      </c>
      <c r="H8" s="69">
        <v>3.62</v>
      </c>
      <c r="I8" s="70">
        <v>4.55</v>
      </c>
      <c r="J8" s="68">
        <v>2.33</v>
      </c>
      <c r="K8" s="69">
        <v>2.4</v>
      </c>
      <c r="L8" s="69">
        <v>2.7</v>
      </c>
      <c r="M8" s="69">
        <v>3.88</v>
      </c>
      <c r="N8" s="69">
        <v>4</v>
      </c>
      <c r="O8" s="71">
        <v>5.66</v>
      </c>
      <c r="P8" s="72">
        <v>3.1</v>
      </c>
      <c r="Q8" s="73">
        <v>4.4000000000000004</v>
      </c>
      <c r="R8" s="73">
        <v>5.3</v>
      </c>
      <c r="S8" s="73">
        <v>6.2</v>
      </c>
      <c r="T8" s="73">
        <v>7.2333333333333334</v>
      </c>
      <c r="U8" s="74">
        <v>9.6</v>
      </c>
    </row>
    <row r="9" spans="1:21" ht="16.5" thickBot="1">
      <c r="A9" s="23"/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</row>
    <row r="10" spans="1:21" ht="16.5" thickBot="1">
      <c r="A10" s="23"/>
      <c r="B10" s="23"/>
      <c r="C10" s="23"/>
      <c r="D10" s="215" t="s">
        <v>18</v>
      </c>
      <c r="E10" s="216"/>
      <c r="F10" s="216"/>
      <c r="G10" s="216"/>
      <c r="H10" s="216"/>
      <c r="I10" s="217"/>
      <c r="J10" s="215" t="s">
        <v>19</v>
      </c>
      <c r="K10" s="216"/>
      <c r="L10" s="216"/>
      <c r="M10" s="216"/>
      <c r="N10" s="216"/>
      <c r="O10" s="217"/>
      <c r="P10" s="215" t="s">
        <v>98</v>
      </c>
      <c r="Q10" s="216"/>
      <c r="R10" s="216"/>
      <c r="S10" s="216"/>
      <c r="T10" s="216"/>
      <c r="U10" s="217"/>
    </row>
    <row r="11" spans="1:21" ht="16.5" thickBot="1">
      <c r="A11" s="23"/>
      <c r="B11" s="23"/>
      <c r="C11" s="23"/>
      <c r="D11" s="131">
        <v>300</v>
      </c>
      <c r="E11" s="132">
        <v>400</v>
      </c>
      <c r="F11" s="132">
        <v>500</v>
      </c>
      <c r="G11" s="132">
        <v>600</v>
      </c>
      <c r="H11" s="132">
        <v>800</v>
      </c>
      <c r="I11" s="133">
        <v>900</v>
      </c>
      <c r="J11" s="134">
        <v>300</v>
      </c>
      <c r="K11" s="135">
        <v>400</v>
      </c>
      <c r="L11" s="135">
        <v>500</v>
      </c>
      <c r="M11" s="135">
        <v>600</v>
      </c>
      <c r="N11" s="132">
        <v>800</v>
      </c>
      <c r="O11" s="136">
        <v>900</v>
      </c>
      <c r="P11" s="134">
        <v>300</v>
      </c>
      <c r="Q11" s="135">
        <v>400</v>
      </c>
      <c r="R11" s="135">
        <v>500</v>
      </c>
      <c r="S11" s="135">
        <v>600</v>
      </c>
      <c r="T11" s="135">
        <v>800</v>
      </c>
      <c r="U11" s="136">
        <v>900</v>
      </c>
    </row>
    <row r="12" spans="1:21" ht="15.75">
      <c r="A12" s="47" t="s">
        <v>13</v>
      </c>
      <c r="B12" s="48"/>
      <c r="C12" s="48"/>
      <c r="D12" s="49">
        <v>772</v>
      </c>
      <c r="E12" s="50">
        <v>984</v>
      </c>
      <c r="F12" s="50">
        <v>1157</v>
      </c>
      <c r="G12" s="50">
        <v>1350</v>
      </c>
      <c r="H12" s="50">
        <v>1689</v>
      </c>
      <c r="I12" s="51">
        <v>1904</v>
      </c>
      <c r="J12" s="49">
        <v>975</v>
      </c>
      <c r="K12" s="50">
        <v>1245</v>
      </c>
      <c r="L12" s="50">
        <v>1502</v>
      </c>
      <c r="M12" s="50">
        <v>1806</v>
      </c>
      <c r="N12" s="50">
        <v>2200</v>
      </c>
      <c r="O12" s="51">
        <v>2457</v>
      </c>
      <c r="P12" s="49">
        <v>1410</v>
      </c>
      <c r="Q12" s="50">
        <v>1778</v>
      </c>
      <c r="R12" s="50">
        <v>2160</v>
      </c>
      <c r="S12" s="50">
        <v>2460</v>
      </c>
      <c r="T12" s="50">
        <v>3196</v>
      </c>
      <c r="U12" s="51">
        <v>3346</v>
      </c>
    </row>
    <row r="13" spans="1:21" ht="15.75">
      <c r="A13" s="137" t="s">
        <v>14</v>
      </c>
      <c r="B13" s="138"/>
      <c r="C13" s="138"/>
      <c r="D13" s="57">
        <v>1.2842</v>
      </c>
      <c r="E13" s="58">
        <v>1.2907</v>
      </c>
      <c r="F13" s="58">
        <v>1.2972999999999999</v>
      </c>
      <c r="G13" s="58">
        <v>1.3038000000000001</v>
      </c>
      <c r="H13" s="58">
        <v>1.33</v>
      </c>
      <c r="I13" s="59">
        <v>1.33</v>
      </c>
      <c r="J13" s="57">
        <v>1.31</v>
      </c>
      <c r="K13" s="58">
        <v>1.32</v>
      </c>
      <c r="L13" s="58">
        <v>1.33</v>
      </c>
      <c r="M13" s="58">
        <v>1.37</v>
      </c>
      <c r="N13" s="58">
        <v>1.38</v>
      </c>
      <c r="O13" s="59">
        <v>1.38</v>
      </c>
      <c r="P13" s="57">
        <v>1.2965</v>
      </c>
      <c r="Q13" s="58">
        <v>1.32</v>
      </c>
      <c r="R13" s="58">
        <v>1.34</v>
      </c>
      <c r="S13" s="58">
        <v>1.37</v>
      </c>
      <c r="T13" s="58">
        <v>1.36</v>
      </c>
      <c r="U13" s="59">
        <v>1.36</v>
      </c>
    </row>
    <row r="14" spans="1:21" ht="15.75">
      <c r="A14" s="139" t="s">
        <v>15</v>
      </c>
      <c r="B14" s="140"/>
      <c r="C14" s="140"/>
      <c r="D14" s="57"/>
      <c r="E14" s="58"/>
      <c r="F14" s="58"/>
      <c r="G14" s="58"/>
      <c r="H14" s="58"/>
      <c r="I14" s="59"/>
      <c r="J14" s="57"/>
      <c r="K14" s="58"/>
      <c r="L14" s="58"/>
      <c r="M14" s="58"/>
      <c r="N14" s="58"/>
      <c r="O14" s="59"/>
      <c r="P14" s="57"/>
      <c r="Q14" s="58"/>
      <c r="R14" s="58"/>
      <c r="S14" s="58"/>
      <c r="T14" s="58"/>
      <c r="U14" s="59"/>
    </row>
    <row r="15" spans="1:21" s="30" customFormat="1" ht="18.75">
      <c r="A15" s="153" t="s">
        <v>16</v>
      </c>
      <c r="B15" s="145"/>
      <c r="C15" s="145"/>
      <c r="D15" s="146">
        <v>13.85</v>
      </c>
      <c r="E15" s="147">
        <v>18.5</v>
      </c>
      <c r="F15" s="147">
        <v>22.23</v>
      </c>
      <c r="G15" s="147">
        <v>27.12</v>
      </c>
      <c r="H15" s="147">
        <v>36.049999999999997</v>
      </c>
      <c r="I15" s="148">
        <v>40.21</v>
      </c>
      <c r="J15" s="146">
        <v>17.2</v>
      </c>
      <c r="K15" s="147">
        <v>20.96</v>
      </c>
      <c r="L15" s="147">
        <v>25.85</v>
      </c>
      <c r="M15" s="147">
        <v>32.5</v>
      </c>
      <c r="N15" s="147">
        <v>43.59</v>
      </c>
      <c r="O15" s="148">
        <v>48.43</v>
      </c>
      <c r="P15" s="146">
        <v>23.82</v>
      </c>
      <c r="Q15" s="147">
        <v>27.74</v>
      </c>
      <c r="R15" s="147">
        <v>40.229999999999997</v>
      </c>
      <c r="S15" s="147">
        <v>48.55</v>
      </c>
      <c r="T15" s="147">
        <v>64.83</v>
      </c>
      <c r="U15" s="148">
        <v>72.34</v>
      </c>
    </row>
    <row r="16" spans="1:21" ht="16.5" thickBot="1">
      <c r="A16" s="141" t="s">
        <v>17</v>
      </c>
      <c r="B16" s="142"/>
      <c r="C16" s="142"/>
      <c r="D16" s="68">
        <v>3.35</v>
      </c>
      <c r="E16" s="69">
        <v>4.2300000000000004</v>
      </c>
      <c r="F16" s="69">
        <v>5.4</v>
      </c>
      <c r="G16" s="69">
        <v>7.76</v>
      </c>
      <c r="H16" s="69">
        <v>8</v>
      </c>
      <c r="I16" s="70">
        <v>11.02</v>
      </c>
      <c r="J16" s="68">
        <v>4.66</v>
      </c>
      <c r="K16" s="69">
        <v>4.8</v>
      </c>
      <c r="L16" s="69">
        <v>5.4</v>
      </c>
      <c r="M16" s="69">
        <v>7.76</v>
      </c>
      <c r="N16" s="69">
        <v>8</v>
      </c>
      <c r="O16" s="70">
        <v>11.02</v>
      </c>
      <c r="P16" s="68">
        <v>5.64</v>
      </c>
      <c r="Q16" s="69">
        <v>7.2</v>
      </c>
      <c r="R16" s="69">
        <v>8</v>
      </c>
      <c r="S16" s="69">
        <v>9.4</v>
      </c>
      <c r="T16" s="69">
        <v>12</v>
      </c>
      <c r="U16" s="70">
        <v>12.69</v>
      </c>
    </row>
    <row r="17" spans="1:24" ht="15.75">
      <c r="A17" s="23"/>
      <c r="B17" s="23"/>
      <c r="C17" s="23"/>
      <c r="D17" s="23"/>
      <c r="E17" s="23"/>
      <c r="F17" s="23"/>
      <c r="G17" s="23"/>
      <c r="H17" s="23"/>
      <c r="I17" s="23"/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</row>
    <row r="18" spans="1:24" ht="15.75">
      <c r="A18" s="23"/>
      <c r="B18" s="23"/>
      <c r="C18" s="23"/>
      <c r="D18" s="23"/>
      <c r="E18" s="23"/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</row>
    <row r="19" spans="1:24" ht="16.5" thickBot="1">
      <c r="A19" s="23"/>
      <c r="B19" s="23"/>
      <c r="C19" s="23"/>
      <c r="D19" s="23"/>
      <c r="E19" s="23"/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</row>
    <row r="20" spans="1:24" ht="15.75" customHeight="1" thickBot="1">
      <c r="A20" s="231" t="s">
        <v>20</v>
      </c>
      <c r="B20" s="232"/>
      <c r="C20" s="233"/>
      <c r="D20" s="23"/>
      <c r="E20" s="206" t="s">
        <v>119</v>
      </c>
      <c r="F20" s="207"/>
      <c r="G20" s="207"/>
      <c r="H20" s="207"/>
      <c r="I20" s="208"/>
      <c r="J20" s="75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</row>
    <row r="21" spans="1:24" ht="15" customHeight="1">
      <c r="A21" s="76" t="s">
        <v>21</v>
      </c>
      <c r="B21" s="77">
        <v>75</v>
      </c>
      <c r="C21" s="78" t="s">
        <v>22</v>
      </c>
      <c r="D21" s="23"/>
      <c r="E21" s="209"/>
      <c r="F21" s="210"/>
      <c r="G21" s="210"/>
      <c r="H21" s="210"/>
      <c r="I21" s="211"/>
      <c r="J21" s="75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</row>
    <row r="22" spans="1:24" ht="15.75">
      <c r="A22" s="79" t="s">
        <v>23</v>
      </c>
      <c r="B22" s="80">
        <v>65</v>
      </c>
      <c r="C22" s="81" t="s">
        <v>22</v>
      </c>
      <c r="D22" s="23"/>
      <c r="E22" s="209"/>
      <c r="F22" s="210"/>
      <c r="G22" s="210"/>
      <c r="H22" s="210"/>
      <c r="I22" s="211"/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</row>
    <row r="23" spans="1:24" ht="15.75">
      <c r="A23" s="82" t="s">
        <v>118</v>
      </c>
      <c r="B23" s="83">
        <v>21</v>
      </c>
      <c r="C23" s="84" t="s">
        <v>22</v>
      </c>
      <c r="D23" s="23"/>
      <c r="E23" s="209"/>
      <c r="F23" s="210"/>
      <c r="G23" s="210"/>
      <c r="H23" s="210"/>
      <c r="I23" s="211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</row>
    <row r="24" spans="1:24" ht="16.5" thickBot="1">
      <c r="A24" s="85" t="s">
        <v>24</v>
      </c>
      <c r="B24" s="86">
        <f>((B21+B22)/2)-B23</f>
        <v>49</v>
      </c>
      <c r="C24" s="87" t="s">
        <v>22</v>
      </c>
      <c r="D24" s="23"/>
      <c r="E24" s="212"/>
      <c r="F24" s="213"/>
      <c r="G24" s="213"/>
      <c r="H24" s="213"/>
      <c r="I24" s="214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</row>
    <row r="25" spans="1:24" ht="16.5" thickBot="1">
      <c r="A25" s="23"/>
      <c r="B25" s="23"/>
      <c r="C25" s="23"/>
      <c r="D25" s="23"/>
      <c r="E25" s="23"/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</row>
    <row r="26" spans="1:24" ht="16.5" thickBot="1">
      <c r="A26" s="203" t="str">
        <f>B21&amp;"/"&amp;B22&amp;"/"&amp;B23&amp;"  HEAT OUTPUT (WATT)"</f>
        <v>75/65/21  HEAT OUTPUT (WATT)</v>
      </c>
      <c r="B26" s="204"/>
      <c r="C26" s="204"/>
      <c r="D26" s="204"/>
      <c r="E26" s="204"/>
      <c r="F26" s="204"/>
      <c r="G26" s="204"/>
      <c r="H26" s="204"/>
      <c r="I26" s="204"/>
      <c r="J26" s="204"/>
      <c r="K26" s="204"/>
      <c r="L26" s="204"/>
      <c r="M26" s="204"/>
      <c r="N26" s="204"/>
      <c r="O26" s="204"/>
      <c r="P26" s="204"/>
      <c r="Q26" s="204"/>
      <c r="R26" s="204"/>
      <c r="S26" s="204"/>
      <c r="T26" s="204"/>
      <c r="U26" s="205"/>
      <c r="V26" s="12"/>
      <c r="W26" s="12"/>
      <c r="X26" s="12"/>
    </row>
    <row r="27" spans="1:24" ht="15.75">
      <c r="A27" s="3"/>
      <c r="B27" s="200" t="s">
        <v>34</v>
      </c>
      <c r="C27" s="202"/>
      <c r="D27" s="200" t="s">
        <v>10</v>
      </c>
      <c r="E27" s="201"/>
      <c r="F27" s="201"/>
      <c r="G27" s="201"/>
      <c r="H27" s="201"/>
      <c r="I27" s="202"/>
      <c r="J27" s="200" t="s">
        <v>11</v>
      </c>
      <c r="K27" s="201"/>
      <c r="L27" s="201"/>
      <c r="M27" s="201"/>
      <c r="N27" s="201"/>
      <c r="O27" s="202"/>
      <c r="P27" s="200" t="s">
        <v>12</v>
      </c>
      <c r="Q27" s="201"/>
      <c r="R27" s="201"/>
      <c r="S27" s="201"/>
      <c r="T27" s="201"/>
      <c r="U27" s="202"/>
    </row>
    <row r="28" spans="1:24" ht="16.5" thickBot="1">
      <c r="A28" s="3"/>
      <c r="B28" s="220" t="s">
        <v>35</v>
      </c>
      <c r="C28" s="221"/>
      <c r="D28" s="88">
        <v>300</v>
      </c>
      <c r="E28" s="89">
        <v>400</v>
      </c>
      <c r="F28" s="89">
        <v>500</v>
      </c>
      <c r="G28" s="89">
        <v>600</v>
      </c>
      <c r="H28" s="89">
        <v>800</v>
      </c>
      <c r="I28" s="90">
        <v>900</v>
      </c>
      <c r="J28" s="88">
        <v>300</v>
      </c>
      <c r="K28" s="89">
        <v>400</v>
      </c>
      <c r="L28" s="89">
        <v>500</v>
      </c>
      <c r="M28" s="89">
        <v>600</v>
      </c>
      <c r="N28" s="89">
        <v>800</v>
      </c>
      <c r="O28" s="90">
        <v>900</v>
      </c>
      <c r="P28" s="88">
        <v>300</v>
      </c>
      <c r="Q28" s="89">
        <v>400</v>
      </c>
      <c r="R28" s="89">
        <v>500</v>
      </c>
      <c r="S28" s="89">
        <v>600</v>
      </c>
      <c r="T28" s="89">
        <v>800</v>
      </c>
      <c r="U28" s="90">
        <v>900</v>
      </c>
    </row>
    <row r="29" spans="1:24" ht="15" customHeight="1">
      <c r="A29" s="234" t="s">
        <v>36</v>
      </c>
      <c r="B29" s="237">
        <v>300</v>
      </c>
      <c r="C29" s="238"/>
      <c r="D29" s="91">
        <f t="shared" ref="D29:H44" si="0">(($B$24/50)^D$5)*(D$4/1000*$B29)</f>
        <v>104.96378391666829</v>
      </c>
      <c r="E29" s="92">
        <f t="shared" si="0"/>
        <v>132.43449417333187</v>
      </c>
      <c r="F29" s="92">
        <f t="shared" si="0"/>
        <v>159.02259001396297</v>
      </c>
      <c r="G29" s="92">
        <f t="shared" si="0"/>
        <v>185.02121052282561</v>
      </c>
      <c r="H29" s="92">
        <f t="shared" si="0"/>
        <v>210.45449253820351</v>
      </c>
      <c r="I29" s="93">
        <f t="shared" ref="I29:U38" si="1">(($B$24/50)^I$5)*(I$4/1000*$B29)</f>
        <v>260.73974076271338</v>
      </c>
      <c r="J29" s="91">
        <f t="shared" si="1"/>
        <v>149.3925978955296</v>
      </c>
      <c r="K29" s="92">
        <f t="shared" si="1"/>
        <v>205.5099226264241</v>
      </c>
      <c r="L29" s="92">
        <f t="shared" si="1"/>
        <v>244.37240446912625</v>
      </c>
      <c r="M29" s="92">
        <f t="shared" si="1"/>
        <v>282.23088675362953</v>
      </c>
      <c r="N29" s="92">
        <f t="shared" si="1"/>
        <v>362.21077023678379</v>
      </c>
      <c r="O29" s="93">
        <f t="shared" si="1"/>
        <v>394.84680393952254</v>
      </c>
      <c r="P29" s="91">
        <f t="shared" si="1"/>
        <v>177.98583456094747</v>
      </c>
      <c r="Q29" s="92">
        <f t="shared" si="1"/>
        <v>224.61875670170048</v>
      </c>
      <c r="R29" s="92">
        <f t="shared" si="1"/>
        <v>269.30453643399881</v>
      </c>
      <c r="S29" s="92">
        <f t="shared" si="1"/>
        <v>312.1394258815273</v>
      </c>
      <c r="T29" s="92">
        <f t="shared" si="1"/>
        <v>352.71755124612582</v>
      </c>
      <c r="U29" s="94">
        <f t="shared" si="1"/>
        <v>433.78615657465241</v>
      </c>
    </row>
    <row r="30" spans="1:24" ht="15.75">
      <c r="A30" s="235"/>
      <c r="B30" s="229">
        <v>400</v>
      </c>
      <c r="C30" s="230"/>
      <c r="D30" s="95">
        <f t="shared" si="0"/>
        <v>139.95171188889105</v>
      </c>
      <c r="E30" s="96">
        <f t="shared" si="0"/>
        <v>176.57932556444251</v>
      </c>
      <c r="F30" s="96">
        <f t="shared" si="0"/>
        <v>212.03012001861728</v>
      </c>
      <c r="G30" s="96">
        <f t="shared" si="0"/>
        <v>246.69494736376745</v>
      </c>
      <c r="H30" s="96">
        <f t="shared" si="0"/>
        <v>280.60599005093803</v>
      </c>
      <c r="I30" s="97">
        <f t="shared" si="1"/>
        <v>347.65298768361782</v>
      </c>
      <c r="J30" s="95">
        <f t="shared" si="1"/>
        <v>199.19013052737279</v>
      </c>
      <c r="K30" s="96">
        <f t="shared" si="1"/>
        <v>274.01323016856549</v>
      </c>
      <c r="L30" s="96">
        <f t="shared" si="1"/>
        <v>325.82987262550165</v>
      </c>
      <c r="M30" s="96">
        <f t="shared" si="1"/>
        <v>376.30784900483934</v>
      </c>
      <c r="N30" s="96">
        <f t="shared" si="1"/>
        <v>482.94769364904505</v>
      </c>
      <c r="O30" s="97">
        <f t="shared" si="1"/>
        <v>526.46240525269673</v>
      </c>
      <c r="P30" s="95">
        <f t="shared" si="1"/>
        <v>237.31444608126327</v>
      </c>
      <c r="Q30" s="96">
        <f t="shared" si="1"/>
        <v>299.49167560226732</v>
      </c>
      <c r="R30" s="96">
        <f t="shared" si="1"/>
        <v>359.07271524533172</v>
      </c>
      <c r="S30" s="96">
        <f t="shared" si="1"/>
        <v>416.18590117536974</v>
      </c>
      <c r="T30" s="96">
        <f t="shared" si="1"/>
        <v>470.29006832816771</v>
      </c>
      <c r="U30" s="98">
        <f t="shared" si="1"/>
        <v>578.38154209953655</v>
      </c>
    </row>
    <row r="31" spans="1:24" ht="15.75">
      <c r="A31" s="235"/>
      <c r="B31" s="229">
        <v>500</v>
      </c>
      <c r="C31" s="230"/>
      <c r="D31" s="95">
        <f t="shared" si="0"/>
        <v>174.93963986111385</v>
      </c>
      <c r="E31" s="96">
        <f t="shared" si="0"/>
        <v>220.72415695555313</v>
      </c>
      <c r="F31" s="96">
        <f t="shared" si="0"/>
        <v>265.03765002327157</v>
      </c>
      <c r="G31" s="96">
        <f t="shared" si="0"/>
        <v>308.36868420470933</v>
      </c>
      <c r="H31" s="96">
        <f t="shared" si="0"/>
        <v>350.7574875636725</v>
      </c>
      <c r="I31" s="97">
        <f t="shared" si="1"/>
        <v>434.56623460452226</v>
      </c>
      <c r="J31" s="95">
        <f t="shared" si="1"/>
        <v>248.987663159216</v>
      </c>
      <c r="K31" s="96">
        <f t="shared" si="1"/>
        <v>342.51653771070687</v>
      </c>
      <c r="L31" s="96">
        <f t="shared" si="1"/>
        <v>407.28734078187711</v>
      </c>
      <c r="M31" s="96">
        <f t="shared" si="1"/>
        <v>470.3848112560492</v>
      </c>
      <c r="N31" s="96">
        <f t="shared" si="1"/>
        <v>603.68461706130631</v>
      </c>
      <c r="O31" s="97">
        <f t="shared" si="1"/>
        <v>658.07800656587085</v>
      </c>
      <c r="P31" s="95">
        <f t="shared" si="1"/>
        <v>296.64305760157913</v>
      </c>
      <c r="Q31" s="96">
        <f t="shared" si="1"/>
        <v>374.36459450283411</v>
      </c>
      <c r="R31" s="96">
        <f t="shared" si="1"/>
        <v>448.84089405666464</v>
      </c>
      <c r="S31" s="96">
        <f t="shared" si="1"/>
        <v>520.23237646921211</v>
      </c>
      <c r="T31" s="96">
        <f t="shared" si="1"/>
        <v>587.8625854102097</v>
      </c>
      <c r="U31" s="98">
        <f t="shared" si="1"/>
        <v>722.97692762442068</v>
      </c>
    </row>
    <row r="32" spans="1:24" ht="15.75">
      <c r="A32" s="235"/>
      <c r="B32" s="229">
        <v>600</v>
      </c>
      <c r="C32" s="230"/>
      <c r="D32" s="95">
        <f t="shared" si="0"/>
        <v>209.92756783333658</v>
      </c>
      <c r="E32" s="96">
        <f t="shared" si="0"/>
        <v>264.86898834666374</v>
      </c>
      <c r="F32" s="96">
        <f t="shared" si="0"/>
        <v>318.04518002792594</v>
      </c>
      <c r="G32" s="96">
        <f t="shared" si="0"/>
        <v>370.04242104565122</v>
      </c>
      <c r="H32" s="96">
        <f t="shared" si="0"/>
        <v>420.90898507640702</v>
      </c>
      <c r="I32" s="97">
        <f t="shared" si="1"/>
        <v>521.47948152542676</v>
      </c>
      <c r="J32" s="95">
        <f t="shared" si="1"/>
        <v>298.78519579105921</v>
      </c>
      <c r="K32" s="96">
        <f t="shared" si="1"/>
        <v>411.0198452528482</v>
      </c>
      <c r="L32" s="96">
        <f t="shared" si="1"/>
        <v>488.7448089382525</v>
      </c>
      <c r="M32" s="96">
        <f t="shared" si="1"/>
        <v>564.46177350725907</v>
      </c>
      <c r="N32" s="96">
        <f t="shared" si="1"/>
        <v>724.42154047356757</v>
      </c>
      <c r="O32" s="97">
        <f t="shared" si="1"/>
        <v>789.69360787904509</v>
      </c>
      <c r="P32" s="95">
        <f t="shared" si="1"/>
        <v>355.97166912189493</v>
      </c>
      <c r="Q32" s="96">
        <f t="shared" si="1"/>
        <v>449.23751340340095</v>
      </c>
      <c r="R32" s="96">
        <f t="shared" si="1"/>
        <v>538.60907286799761</v>
      </c>
      <c r="S32" s="96">
        <f t="shared" si="1"/>
        <v>624.2788517630546</v>
      </c>
      <c r="T32" s="96">
        <f t="shared" si="1"/>
        <v>705.43510249225164</v>
      </c>
      <c r="U32" s="98">
        <f t="shared" si="1"/>
        <v>867.57231314930482</v>
      </c>
    </row>
    <row r="33" spans="1:21" ht="15.75">
      <c r="A33" s="235"/>
      <c r="B33" s="229">
        <v>700</v>
      </c>
      <c r="C33" s="230"/>
      <c r="D33" s="95">
        <f t="shared" si="0"/>
        <v>244.91549580555935</v>
      </c>
      <c r="E33" s="96">
        <f t="shared" si="0"/>
        <v>309.01381973777438</v>
      </c>
      <c r="F33" s="96">
        <f t="shared" si="0"/>
        <v>371.05271003258019</v>
      </c>
      <c r="G33" s="96">
        <f t="shared" si="0"/>
        <v>431.71615788659312</v>
      </c>
      <c r="H33" s="96">
        <f t="shared" si="0"/>
        <v>491.06048258914154</v>
      </c>
      <c r="I33" s="97">
        <f t="shared" si="1"/>
        <v>608.39272844633115</v>
      </c>
      <c r="J33" s="95">
        <f t="shared" si="1"/>
        <v>348.58272842290239</v>
      </c>
      <c r="K33" s="96">
        <f t="shared" si="1"/>
        <v>479.52315279498958</v>
      </c>
      <c r="L33" s="96">
        <f t="shared" si="1"/>
        <v>570.2022770946279</v>
      </c>
      <c r="M33" s="96">
        <f t="shared" si="1"/>
        <v>658.53873575846876</v>
      </c>
      <c r="N33" s="96">
        <f t="shared" si="1"/>
        <v>845.15846388582884</v>
      </c>
      <c r="O33" s="97">
        <f t="shared" si="1"/>
        <v>921.30920919221933</v>
      </c>
      <c r="P33" s="95">
        <f t="shared" si="1"/>
        <v>415.30028064221074</v>
      </c>
      <c r="Q33" s="96">
        <f t="shared" si="1"/>
        <v>524.11043230396785</v>
      </c>
      <c r="R33" s="96">
        <f t="shared" si="1"/>
        <v>628.37725167933047</v>
      </c>
      <c r="S33" s="96">
        <f t="shared" si="1"/>
        <v>728.32532705689698</v>
      </c>
      <c r="T33" s="96">
        <f t="shared" si="1"/>
        <v>823.00761957429359</v>
      </c>
      <c r="U33" s="98">
        <f t="shared" si="1"/>
        <v>1012.1676986741888</v>
      </c>
    </row>
    <row r="34" spans="1:21" ht="15.75">
      <c r="A34" s="235"/>
      <c r="B34" s="229">
        <v>800</v>
      </c>
      <c r="C34" s="230"/>
      <c r="D34" s="95">
        <f t="shared" si="0"/>
        <v>279.90342377778211</v>
      </c>
      <c r="E34" s="96">
        <f t="shared" si="0"/>
        <v>353.15865112888503</v>
      </c>
      <c r="F34" s="96">
        <f t="shared" si="0"/>
        <v>424.06024003723456</v>
      </c>
      <c r="G34" s="96">
        <f t="shared" si="0"/>
        <v>493.38989472753491</v>
      </c>
      <c r="H34" s="96">
        <f t="shared" si="0"/>
        <v>561.21198010187607</v>
      </c>
      <c r="I34" s="97">
        <f t="shared" si="1"/>
        <v>695.30597536723565</v>
      </c>
      <c r="J34" s="95">
        <f t="shared" si="1"/>
        <v>398.38026105474557</v>
      </c>
      <c r="K34" s="96">
        <f t="shared" si="1"/>
        <v>548.02646033713097</v>
      </c>
      <c r="L34" s="96">
        <f t="shared" si="1"/>
        <v>651.6597452510033</v>
      </c>
      <c r="M34" s="96">
        <f t="shared" si="1"/>
        <v>752.61569800967868</v>
      </c>
      <c r="N34" s="96">
        <f t="shared" si="1"/>
        <v>965.8953872980901</v>
      </c>
      <c r="O34" s="97">
        <f t="shared" si="1"/>
        <v>1052.9248105053935</v>
      </c>
      <c r="P34" s="95">
        <f t="shared" si="1"/>
        <v>474.62889216252654</v>
      </c>
      <c r="Q34" s="96">
        <f t="shared" si="1"/>
        <v>598.98335120453464</v>
      </c>
      <c r="R34" s="96">
        <f t="shared" si="1"/>
        <v>718.14543049066344</v>
      </c>
      <c r="S34" s="96">
        <f t="shared" si="1"/>
        <v>832.37180235073947</v>
      </c>
      <c r="T34" s="96">
        <f t="shared" si="1"/>
        <v>940.58013665633541</v>
      </c>
      <c r="U34" s="98">
        <f t="shared" si="1"/>
        <v>1156.7630841990731</v>
      </c>
    </row>
    <row r="35" spans="1:21" ht="16.5" thickBot="1">
      <c r="A35" s="235"/>
      <c r="B35" s="229">
        <v>900</v>
      </c>
      <c r="C35" s="230"/>
      <c r="D35" s="162">
        <f t="shared" si="0"/>
        <v>314.8913517500049</v>
      </c>
      <c r="E35" s="163">
        <f t="shared" si="0"/>
        <v>397.30348251999561</v>
      </c>
      <c r="F35" s="163">
        <f t="shared" si="0"/>
        <v>477.06777004188888</v>
      </c>
      <c r="G35" s="163">
        <f t="shared" si="0"/>
        <v>555.06363156847681</v>
      </c>
      <c r="H35" s="163">
        <f t="shared" si="0"/>
        <v>631.36347761461047</v>
      </c>
      <c r="I35" s="164">
        <f t="shared" si="1"/>
        <v>782.21922228814014</v>
      </c>
      <c r="J35" s="162">
        <f t="shared" si="1"/>
        <v>448.17779368658881</v>
      </c>
      <c r="K35" s="163">
        <f t="shared" si="1"/>
        <v>616.5297678792723</v>
      </c>
      <c r="L35" s="163">
        <f t="shared" si="1"/>
        <v>733.11721340737881</v>
      </c>
      <c r="M35" s="163">
        <f t="shared" si="1"/>
        <v>846.69266026088849</v>
      </c>
      <c r="N35" s="163">
        <f t="shared" si="1"/>
        <v>1086.6323107103512</v>
      </c>
      <c r="O35" s="164">
        <f t="shared" si="1"/>
        <v>1184.5404118185677</v>
      </c>
      <c r="P35" s="162">
        <f t="shared" si="1"/>
        <v>533.95750368284246</v>
      </c>
      <c r="Q35" s="163">
        <f t="shared" si="1"/>
        <v>673.85627010510143</v>
      </c>
      <c r="R35" s="163">
        <f t="shared" si="1"/>
        <v>807.9136093019963</v>
      </c>
      <c r="S35" s="163">
        <f t="shared" si="1"/>
        <v>936.41827764458185</v>
      </c>
      <c r="T35" s="163">
        <f t="shared" si="1"/>
        <v>1058.1526537383775</v>
      </c>
      <c r="U35" s="165">
        <f t="shared" si="1"/>
        <v>1301.3584697239571</v>
      </c>
    </row>
    <row r="36" spans="1:21" ht="16.5" thickBot="1">
      <c r="A36" s="235"/>
      <c r="B36" s="229">
        <v>1000</v>
      </c>
      <c r="C36" s="230"/>
      <c r="D36" s="169">
        <f t="shared" si="0"/>
        <v>349.87927972222769</v>
      </c>
      <c r="E36" s="170">
        <f t="shared" si="0"/>
        <v>441.44831391110625</v>
      </c>
      <c r="F36" s="170">
        <f t="shared" si="0"/>
        <v>530.07530004654313</v>
      </c>
      <c r="G36" s="170">
        <f t="shared" si="0"/>
        <v>616.73736840941865</v>
      </c>
      <c r="H36" s="170">
        <f t="shared" si="0"/>
        <v>701.514975127345</v>
      </c>
      <c r="I36" s="171">
        <f t="shared" si="1"/>
        <v>869.13246920904453</v>
      </c>
      <c r="J36" s="169">
        <f t="shared" si="1"/>
        <v>497.975326318432</v>
      </c>
      <c r="K36" s="170">
        <f t="shared" si="1"/>
        <v>685.03307542141374</v>
      </c>
      <c r="L36" s="170">
        <f t="shared" si="1"/>
        <v>814.57468156375421</v>
      </c>
      <c r="M36" s="170">
        <f t="shared" si="1"/>
        <v>940.76962251209841</v>
      </c>
      <c r="N36" s="170">
        <f t="shared" si="1"/>
        <v>1207.3692341226126</v>
      </c>
      <c r="O36" s="171">
        <f t="shared" si="1"/>
        <v>1316.1560131317417</v>
      </c>
      <c r="P36" s="169">
        <f t="shared" si="1"/>
        <v>593.28611520315826</v>
      </c>
      <c r="Q36" s="170">
        <f t="shared" si="1"/>
        <v>748.72918900566822</v>
      </c>
      <c r="R36" s="170">
        <f t="shared" si="1"/>
        <v>897.68178811332928</v>
      </c>
      <c r="S36" s="170">
        <f t="shared" si="1"/>
        <v>1040.4647529384242</v>
      </c>
      <c r="T36" s="170">
        <f t="shared" si="1"/>
        <v>1175.7251708204194</v>
      </c>
      <c r="U36" s="172">
        <f t="shared" si="1"/>
        <v>1445.9538552488414</v>
      </c>
    </row>
    <row r="37" spans="1:21" ht="15.75">
      <c r="A37" s="235"/>
      <c r="B37" s="229">
        <v>1100</v>
      </c>
      <c r="C37" s="230"/>
      <c r="D37" s="108">
        <f t="shared" si="0"/>
        <v>384.86720769445043</v>
      </c>
      <c r="E37" s="166">
        <f t="shared" si="0"/>
        <v>485.5931453022169</v>
      </c>
      <c r="F37" s="166">
        <f t="shared" si="0"/>
        <v>583.08283005119756</v>
      </c>
      <c r="G37" s="166">
        <f t="shared" si="0"/>
        <v>678.41110525036049</v>
      </c>
      <c r="H37" s="166">
        <f t="shared" si="0"/>
        <v>771.66647264007952</v>
      </c>
      <c r="I37" s="167">
        <f t="shared" si="1"/>
        <v>956.04571612994903</v>
      </c>
      <c r="J37" s="108">
        <f t="shared" si="1"/>
        <v>547.77285895027524</v>
      </c>
      <c r="K37" s="166">
        <f t="shared" si="1"/>
        <v>753.53638296355507</v>
      </c>
      <c r="L37" s="166">
        <f t="shared" si="1"/>
        <v>896.03214972012961</v>
      </c>
      <c r="M37" s="166">
        <f t="shared" si="1"/>
        <v>1034.8465847633081</v>
      </c>
      <c r="N37" s="166">
        <f t="shared" si="1"/>
        <v>1328.1061575348738</v>
      </c>
      <c r="O37" s="167">
        <f t="shared" si="1"/>
        <v>1447.7716144449159</v>
      </c>
      <c r="P37" s="108">
        <f t="shared" si="1"/>
        <v>652.61472672347406</v>
      </c>
      <c r="Q37" s="166">
        <f t="shared" si="1"/>
        <v>823.60210790623512</v>
      </c>
      <c r="R37" s="166">
        <f t="shared" si="1"/>
        <v>987.44996692466214</v>
      </c>
      <c r="S37" s="166">
        <f t="shared" si="1"/>
        <v>1144.5112282322668</v>
      </c>
      <c r="T37" s="166">
        <f t="shared" si="1"/>
        <v>1293.2976879024611</v>
      </c>
      <c r="U37" s="168">
        <f t="shared" si="1"/>
        <v>1590.5492407737254</v>
      </c>
    </row>
    <row r="38" spans="1:21" ht="15.75">
      <c r="A38" s="235"/>
      <c r="B38" s="229">
        <v>1200</v>
      </c>
      <c r="C38" s="230"/>
      <c r="D38" s="95">
        <f t="shared" si="0"/>
        <v>419.85513566667316</v>
      </c>
      <c r="E38" s="96">
        <f t="shared" si="0"/>
        <v>529.73797669332748</v>
      </c>
      <c r="F38" s="96">
        <f t="shared" si="0"/>
        <v>636.09036005585187</v>
      </c>
      <c r="G38" s="96">
        <f t="shared" si="0"/>
        <v>740.08484209130245</v>
      </c>
      <c r="H38" s="96">
        <f t="shared" si="0"/>
        <v>841.81797015281404</v>
      </c>
      <c r="I38" s="97">
        <f t="shared" si="1"/>
        <v>1042.9589630508535</v>
      </c>
      <c r="J38" s="95">
        <f t="shared" si="1"/>
        <v>597.57039158211842</v>
      </c>
      <c r="K38" s="96">
        <f t="shared" si="1"/>
        <v>822.0396905056964</v>
      </c>
      <c r="L38" s="96">
        <f t="shared" si="1"/>
        <v>977.48961787650501</v>
      </c>
      <c r="M38" s="96">
        <f t="shared" si="1"/>
        <v>1128.9235470145181</v>
      </c>
      <c r="N38" s="96">
        <f t="shared" si="1"/>
        <v>1448.8430809471351</v>
      </c>
      <c r="O38" s="97">
        <f t="shared" si="1"/>
        <v>1579.3872157580902</v>
      </c>
      <c r="P38" s="95">
        <f t="shared" si="1"/>
        <v>711.94333824378987</v>
      </c>
      <c r="Q38" s="96">
        <f t="shared" si="1"/>
        <v>898.47502680680191</v>
      </c>
      <c r="R38" s="96">
        <f t="shared" si="1"/>
        <v>1077.2181457359952</v>
      </c>
      <c r="S38" s="96">
        <f t="shared" si="1"/>
        <v>1248.5577035261092</v>
      </c>
      <c r="T38" s="96">
        <f t="shared" si="1"/>
        <v>1410.8702049845033</v>
      </c>
      <c r="U38" s="98">
        <f t="shared" si="1"/>
        <v>1735.1446262986096</v>
      </c>
    </row>
    <row r="39" spans="1:21" ht="15.75">
      <c r="A39" s="235"/>
      <c r="B39" s="229">
        <v>1300</v>
      </c>
      <c r="C39" s="230"/>
      <c r="D39" s="95">
        <f t="shared" si="0"/>
        <v>454.84306363889596</v>
      </c>
      <c r="E39" s="96">
        <f t="shared" si="0"/>
        <v>573.88280808443812</v>
      </c>
      <c r="F39" s="96">
        <f t="shared" si="0"/>
        <v>689.09789006050619</v>
      </c>
      <c r="G39" s="96">
        <f t="shared" si="0"/>
        <v>801.75857893224429</v>
      </c>
      <c r="H39" s="96">
        <f t="shared" si="0"/>
        <v>911.96946766554856</v>
      </c>
      <c r="I39" s="97">
        <f t="shared" ref="I39:U49" si="2">(($B$24/50)^I$5)*(I$4/1000*$B39)</f>
        <v>1129.8722099717577</v>
      </c>
      <c r="J39" s="95">
        <f t="shared" si="2"/>
        <v>647.3679242139616</v>
      </c>
      <c r="K39" s="96">
        <f t="shared" si="2"/>
        <v>890.54299804783784</v>
      </c>
      <c r="L39" s="96">
        <f t="shared" si="2"/>
        <v>1058.9470860328804</v>
      </c>
      <c r="M39" s="96">
        <f t="shared" si="2"/>
        <v>1223.0005092657279</v>
      </c>
      <c r="N39" s="96">
        <f t="shared" si="2"/>
        <v>1569.5800043593963</v>
      </c>
      <c r="O39" s="97">
        <f t="shared" si="2"/>
        <v>1711.0028170712644</v>
      </c>
      <c r="P39" s="95">
        <f t="shared" si="2"/>
        <v>771.27194976410567</v>
      </c>
      <c r="Q39" s="96">
        <f t="shared" si="2"/>
        <v>973.34794570736881</v>
      </c>
      <c r="R39" s="96">
        <f t="shared" si="2"/>
        <v>1166.986324547328</v>
      </c>
      <c r="S39" s="96">
        <f t="shared" si="2"/>
        <v>1352.6041788199516</v>
      </c>
      <c r="T39" s="96">
        <f t="shared" si="2"/>
        <v>1528.442722066545</v>
      </c>
      <c r="U39" s="98">
        <f t="shared" si="2"/>
        <v>1879.7400118234939</v>
      </c>
    </row>
    <row r="40" spans="1:21" ht="15.75">
      <c r="A40" s="235"/>
      <c r="B40" s="229">
        <v>1400</v>
      </c>
      <c r="C40" s="230"/>
      <c r="D40" s="95">
        <f t="shared" si="0"/>
        <v>489.83099161111869</v>
      </c>
      <c r="E40" s="96">
        <f t="shared" si="0"/>
        <v>618.02763947554877</v>
      </c>
      <c r="F40" s="96">
        <f t="shared" si="0"/>
        <v>742.10542006516039</v>
      </c>
      <c r="G40" s="96">
        <f t="shared" si="0"/>
        <v>863.43231577318625</v>
      </c>
      <c r="H40" s="96">
        <f t="shared" si="0"/>
        <v>982.12096517828309</v>
      </c>
      <c r="I40" s="97">
        <f t="shared" si="2"/>
        <v>1216.7854568926623</v>
      </c>
      <c r="J40" s="95">
        <f t="shared" si="2"/>
        <v>697.16545684580478</v>
      </c>
      <c r="K40" s="96">
        <f t="shared" si="2"/>
        <v>959.04630558997917</v>
      </c>
      <c r="L40" s="96">
        <f t="shared" si="2"/>
        <v>1140.4045541892558</v>
      </c>
      <c r="M40" s="96">
        <f t="shared" si="2"/>
        <v>1317.0774715169375</v>
      </c>
      <c r="N40" s="96">
        <f t="shared" si="2"/>
        <v>1690.3169277716577</v>
      </c>
      <c r="O40" s="97">
        <f t="shared" si="2"/>
        <v>1842.6184183844387</v>
      </c>
      <c r="P40" s="95">
        <f t="shared" si="2"/>
        <v>830.60056128442147</v>
      </c>
      <c r="Q40" s="96">
        <f t="shared" si="2"/>
        <v>1048.2208646079357</v>
      </c>
      <c r="R40" s="96">
        <f t="shared" si="2"/>
        <v>1256.7545033586609</v>
      </c>
      <c r="S40" s="96">
        <f t="shared" si="2"/>
        <v>1456.650654113794</v>
      </c>
      <c r="T40" s="96">
        <f t="shared" si="2"/>
        <v>1646.0152391485872</v>
      </c>
      <c r="U40" s="98">
        <f t="shared" si="2"/>
        <v>2024.3353973483777</v>
      </c>
    </row>
    <row r="41" spans="1:21" ht="15.75">
      <c r="A41" s="235"/>
      <c r="B41" s="229">
        <v>1500</v>
      </c>
      <c r="C41" s="230"/>
      <c r="D41" s="95">
        <f t="shared" si="0"/>
        <v>524.81891958334154</v>
      </c>
      <c r="E41" s="96">
        <f t="shared" si="0"/>
        <v>662.17247086665941</v>
      </c>
      <c r="F41" s="96">
        <f t="shared" si="0"/>
        <v>795.11295006981481</v>
      </c>
      <c r="G41" s="96">
        <f t="shared" si="0"/>
        <v>925.10605261412798</v>
      </c>
      <c r="H41" s="96">
        <f t="shared" si="0"/>
        <v>1052.2724626910176</v>
      </c>
      <c r="I41" s="97">
        <f t="shared" si="2"/>
        <v>1303.6987038135667</v>
      </c>
      <c r="J41" s="95">
        <f t="shared" si="2"/>
        <v>746.96298947764797</v>
      </c>
      <c r="K41" s="96">
        <f t="shared" si="2"/>
        <v>1027.5496131321206</v>
      </c>
      <c r="L41" s="96">
        <f t="shared" si="2"/>
        <v>1221.8620223456314</v>
      </c>
      <c r="M41" s="96">
        <f t="shared" si="2"/>
        <v>1411.1544337681476</v>
      </c>
      <c r="N41" s="96">
        <f t="shared" si="2"/>
        <v>1811.0538511839188</v>
      </c>
      <c r="O41" s="97">
        <f t="shared" si="2"/>
        <v>1974.2340196976129</v>
      </c>
      <c r="P41" s="95">
        <f t="shared" si="2"/>
        <v>889.92917280473739</v>
      </c>
      <c r="Q41" s="96">
        <f t="shared" si="2"/>
        <v>1123.0937835085024</v>
      </c>
      <c r="R41" s="96">
        <f t="shared" si="2"/>
        <v>1346.5226821699939</v>
      </c>
      <c r="S41" s="96">
        <f t="shared" si="2"/>
        <v>1560.6971294076366</v>
      </c>
      <c r="T41" s="96">
        <f t="shared" si="2"/>
        <v>1763.5877562306289</v>
      </c>
      <c r="U41" s="98">
        <f t="shared" si="2"/>
        <v>2168.9307828732622</v>
      </c>
    </row>
    <row r="42" spans="1:21" ht="15.75">
      <c r="A42" s="235"/>
      <c r="B42" s="229">
        <v>1600</v>
      </c>
      <c r="C42" s="230"/>
      <c r="D42" s="95">
        <f t="shared" si="0"/>
        <v>559.80684755556422</v>
      </c>
      <c r="E42" s="96">
        <f t="shared" si="0"/>
        <v>706.31730225777005</v>
      </c>
      <c r="F42" s="96">
        <f t="shared" si="0"/>
        <v>848.12048007446913</v>
      </c>
      <c r="G42" s="96">
        <f t="shared" si="0"/>
        <v>986.77978945506982</v>
      </c>
      <c r="H42" s="96">
        <f t="shared" si="0"/>
        <v>1122.4239602037521</v>
      </c>
      <c r="I42" s="97">
        <f t="shared" si="2"/>
        <v>1390.6119507344713</v>
      </c>
      <c r="J42" s="95">
        <f t="shared" si="2"/>
        <v>796.76052210949115</v>
      </c>
      <c r="K42" s="96">
        <f t="shared" si="2"/>
        <v>1096.0529206742619</v>
      </c>
      <c r="L42" s="96">
        <f t="shared" si="2"/>
        <v>1303.3194905020066</v>
      </c>
      <c r="M42" s="96">
        <f t="shared" si="2"/>
        <v>1505.2313960193574</v>
      </c>
      <c r="N42" s="96">
        <f t="shared" si="2"/>
        <v>1931.7907745961802</v>
      </c>
      <c r="O42" s="97">
        <f t="shared" si="2"/>
        <v>2105.8496210107869</v>
      </c>
      <c r="P42" s="95">
        <f t="shared" si="2"/>
        <v>949.25778432505308</v>
      </c>
      <c r="Q42" s="96">
        <f t="shared" si="2"/>
        <v>1197.9667024090693</v>
      </c>
      <c r="R42" s="96">
        <f t="shared" si="2"/>
        <v>1436.2908609813269</v>
      </c>
      <c r="S42" s="96">
        <f t="shared" si="2"/>
        <v>1664.7436047014789</v>
      </c>
      <c r="T42" s="96">
        <f t="shared" si="2"/>
        <v>1881.1602733126708</v>
      </c>
      <c r="U42" s="98">
        <f t="shared" si="2"/>
        <v>2313.5261683981462</v>
      </c>
    </row>
    <row r="43" spans="1:21" ht="15.75">
      <c r="A43" s="235"/>
      <c r="B43" s="229">
        <v>1800</v>
      </c>
      <c r="C43" s="230"/>
      <c r="D43" s="95">
        <f t="shared" si="0"/>
        <v>629.7827035000098</v>
      </c>
      <c r="E43" s="96">
        <f t="shared" si="0"/>
        <v>794.60696503999122</v>
      </c>
      <c r="F43" s="96">
        <f t="shared" si="0"/>
        <v>954.13554008377776</v>
      </c>
      <c r="G43" s="96">
        <f t="shared" si="0"/>
        <v>1110.1272631369536</v>
      </c>
      <c r="H43" s="96">
        <f t="shared" si="0"/>
        <v>1262.7269552292209</v>
      </c>
      <c r="I43" s="97">
        <f t="shared" si="2"/>
        <v>1564.4384445762803</v>
      </c>
      <c r="J43" s="95">
        <f t="shared" si="2"/>
        <v>896.35558737317763</v>
      </c>
      <c r="K43" s="96">
        <f t="shared" si="2"/>
        <v>1233.0595357585446</v>
      </c>
      <c r="L43" s="96">
        <f t="shared" si="2"/>
        <v>1466.2344268147576</v>
      </c>
      <c r="M43" s="96">
        <f t="shared" si="2"/>
        <v>1693.385320521777</v>
      </c>
      <c r="N43" s="96">
        <f t="shared" si="2"/>
        <v>2173.2646214207025</v>
      </c>
      <c r="O43" s="97">
        <f t="shared" si="2"/>
        <v>2369.0808236371354</v>
      </c>
      <c r="P43" s="95">
        <f t="shared" si="2"/>
        <v>1067.9150073656849</v>
      </c>
      <c r="Q43" s="96">
        <f t="shared" si="2"/>
        <v>1347.7125402102029</v>
      </c>
      <c r="R43" s="96">
        <f t="shared" si="2"/>
        <v>1615.8272186039926</v>
      </c>
      <c r="S43" s="96">
        <f t="shared" si="2"/>
        <v>1872.8365552891637</v>
      </c>
      <c r="T43" s="96">
        <f t="shared" si="2"/>
        <v>2116.3053074767549</v>
      </c>
      <c r="U43" s="98">
        <f t="shared" si="2"/>
        <v>2602.7169394479142</v>
      </c>
    </row>
    <row r="44" spans="1:21" ht="15.75">
      <c r="A44" s="235"/>
      <c r="B44" s="229">
        <v>2000</v>
      </c>
      <c r="C44" s="230"/>
      <c r="D44" s="95">
        <f t="shared" si="0"/>
        <v>699.75855944445539</v>
      </c>
      <c r="E44" s="96">
        <f t="shared" si="0"/>
        <v>882.89662782221251</v>
      </c>
      <c r="F44" s="96">
        <f t="shared" si="0"/>
        <v>1060.1506000930863</v>
      </c>
      <c r="G44" s="96">
        <f t="shared" si="0"/>
        <v>1233.4747368188373</v>
      </c>
      <c r="H44" s="96">
        <f t="shared" si="0"/>
        <v>1403.02995025469</v>
      </c>
      <c r="I44" s="97">
        <f t="shared" si="2"/>
        <v>1738.2649384180891</v>
      </c>
      <c r="J44" s="95">
        <f t="shared" si="2"/>
        <v>995.95065263686399</v>
      </c>
      <c r="K44" s="96">
        <f t="shared" si="2"/>
        <v>1370.0661508428275</v>
      </c>
      <c r="L44" s="96">
        <f t="shared" si="2"/>
        <v>1629.1493631275084</v>
      </c>
      <c r="M44" s="96">
        <f t="shared" si="2"/>
        <v>1881.5392450241968</v>
      </c>
      <c r="N44" s="96">
        <f t="shared" si="2"/>
        <v>2414.7384682452252</v>
      </c>
      <c r="O44" s="97">
        <f t="shared" si="2"/>
        <v>2632.3120262634834</v>
      </c>
      <c r="P44" s="95">
        <f t="shared" si="2"/>
        <v>1186.5722304063165</v>
      </c>
      <c r="Q44" s="96">
        <f t="shared" si="2"/>
        <v>1497.4583780113364</v>
      </c>
      <c r="R44" s="96">
        <f t="shared" si="2"/>
        <v>1795.3635762266586</v>
      </c>
      <c r="S44" s="96">
        <f t="shared" si="2"/>
        <v>2080.9295058768485</v>
      </c>
      <c r="T44" s="96">
        <f t="shared" si="2"/>
        <v>2351.4503416408388</v>
      </c>
      <c r="U44" s="98">
        <f t="shared" si="2"/>
        <v>2891.9077104976827</v>
      </c>
    </row>
    <row r="45" spans="1:21" ht="15.75">
      <c r="A45" s="235"/>
      <c r="B45" s="229">
        <v>2200</v>
      </c>
      <c r="C45" s="230"/>
      <c r="D45" s="95">
        <f t="shared" ref="D45:H49" si="3">(($B$24/50)^D$5)*(D$4/1000*$B45)</f>
        <v>769.73441538890086</v>
      </c>
      <c r="E45" s="96">
        <f t="shared" si="3"/>
        <v>971.18629060443379</v>
      </c>
      <c r="F45" s="96">
        <f t="shared" si="3"/>
        <v>1166.1656601023951</v>
      </c>
      <c r="G45" s="96">
        <f t="shared" si="3"/>
        <v>1356.822210500721</v>
      </c>
      <c r="H45" s="96">
        <f t="shared" si="3"/>
        <v>1543.332945280159</v>
      </c>
      <c r="I45" s="97">
        <f t="shared" si="2"/>
        <v>1912.0914322598981</v>
      </c>
      <c r="J45" s="95">
        <f t="shared" si="2"/>
        <v>1095.5457179005505</v>
      </c>
      <c r="K45" s="96">
        <f t="shared" si="2"/>
        <v>1507.0727659271101</v>
      </c>
      <c r="L45" s="96">
        <f t="shared" si="2"/>
        <v>1792.0642994402592</v>
      </c>
      <c r="M45" s="96">
        <f t="shared" si="2"/>
        <v>2069.6931695266162</v>
      </c>
      <c r="N45" s="96">
        <f t="shared" si="2"/>
        <v>2656.2123150697475</v>
      </c>
      <c r="O45" s="97">
        <f t="shared" si="2"/>
        <v>2895.5432288898319</v>
      </c>
      <c r="P45" s="95">
        <f t="shared" si="2"/>
        <v>1305.2294534469481</v>
      </c>
      <c r="Q45" s="96">
        <f t="shared" si="2"/>
        <v>1647.2042158124702</v>
      </c>
      <c r="R45" s="96">
        <f t="shared" si="2"/>
        <v>1974.8999338493243</v>
      </c>
      <c r="S45" s="96">
        <f t="shared" si="2"/>
        <v>2289.0224564645337</v>
      </c>
      <c r="T45" s="96">
        <f t="shared" si="2"/>
        <v>2586.5953758049222</v>
      </c>
      <c r="U45" s="98">
        <f t="shared" si="2"/>
        <v>3181.0984815474508</v>
      </c>
    </row>
    <row r="46" spans="1:21" ht="15.75">
      <c r="A46" s="235"/>
      <c r="B46" s="229">
        <v>2400</v>
      </c>
      <c r="C46" s="230"/>
      <c r="D46" s="95">
        <f t="shared" si="3"/>
        <v>839.71027133334633</v>
      </c>
      <c r="E46" s="96">
        <f t="shared" si="3"/>
        <v>1059.475953386655</v>
      </c>
      <c r="F46" s="96">
        <f t="shared" si="3"/>
        <v>1272.1807201117037</v>
      </c>
      <c r="G46" s="96">
        <f t="shared" si="3"/>
        <v>1480.1696841826049</v>
      </c>
      <c r="H46" s="96">
        <f t="shared" si="3"/>
        <v>1683.6359403056281</v>
      </c>
      <c r="I46" s="97">
        <f t="shared" si="2"/>
        <v>2085.9179261017071</v>
      </c>
      <c r="J46" s="95">
        <f t="shared" si="2"/>
        <v>1195.1407831642368</v>
      </c>
      <c r="K46" s="96">
        <f t="shared" si="2"/>
        <v>1644.0793810113928</v>
      </c>
      <c r="L46" s="96">
        <f t="shared" si="2"/>
        <v>1954.97923575301</v>
      </c>
      <c r="M46" s="96">
        <f t="shared" si="2"/>
        <v>2257.8470940290363</v>
      </c>
      <c r="N46" s="96">
        <f t="shared" si="2"/>
        <v>2897.6861618942703</v>
      </c>
      <c r="O46" s="97">
        <f t="shared" si="2"/>
        <v>3158.7744315161804</v>
      </c>
      <c r="P46" s="95">
        <f t="shared" si="2"/>
        <v>1423.8866764875797</v>
      </c>
      <c r="Q46" s="96">
        <f t="shared" si="2"/>
        <v>1796.9500536136038</v>
      </c>
      <c r="R46" s="96">
        <f t="shared" si="2"/>
        <v>2154.4362914719904</v>
      </c>
      <c r="S46" s="96">
        <f t="shared" si="2"/>
        <v>2497.1154070522184</v>
      </c>
      <c r="T46" s="96">
        <f t="shared" si="2"/>
        <v>2821.7404099690066</v>
      </c>
      <c r="U46" s="98">
        <f t="shared" si="2"/>
        <v>3470.2892525972193</v>
      </c>
    </row>
    <row r="47" spans="1:21" ht="15.75">
      <c r="A47" s="235"/>
      <c r="B47" s="229">
        <v>2600</v>
      </c>
      <c r="C47" s="230"/>
      <c r="D47" s="95">
        <f t="shared" si="3"/>
        <v>909.68612727779191</v>
      </c>
      <c r="E47" s="96">
        <f t="shared" si="3"/>
        <v>1147.7656161688762</v>
      </c>
      <c r="F47" s="96">
        <f t="shared" si="3"/>
        <v>1378.1957801210124</v>
      </c>
      <c r="G47" s="96">
        <f t="shared" si="3"/>
        <v>1603.5171578644886</v>
      </c>
      <c r="H47" s="96">
        <f t="shared" si="3"/>
        <v>1823.9389353310971</v>
      </c>
      <c r="I47" s="97">
        <f t="shared" si="2"/>
        <v>2259.7444199435154</v>
      </c>
      <c r="J47" s="95">
        <f t="shared" si="2"/>
        <v>1294.7358484279232</v>
      </c>
      <c r="K47" s="96">
        <f t="shared" si="2"/>
        <v>1781.0859960956757</v>
      </c>
      <c r="L47" s="96">
        <f t="shared" si="2"/>
        <v>2117.8941720657608</v>
      </c>
      <c r="M47" s="96">
        <f t="shared" si="2"/>
        <v>2446.0010185314559</v>
      </c>
      <c r="N47" s="96">
        <f t="shared" si="2"/>
        <v>3139.1600087187926</v>
      </c>
      <c r="O47" s="97">
        <f t="shared" si="2"/>
        <v>3422.0056341425288</v>
      </c>
      <c r="P47" s="95">
        <f t="shared" si="2"/>
        <v>1542.5438995282113</v>
      </c>
      <c r="Q47" s="96">
        <f t="shared" si="2"/>
        <v>1946.6958914147376</v>
      </c>
      <c r="R47" s="96">
        <f t="shared" si="2"/>
        <v>2333.9726490946559</v>
      </c>
      <c r="S47" s="96">
        <f t="shared" si="2"/>
        <v>2705.2083576399032</v>
      </c>
      <c r="T47" s="96">
        <f t="shared" si="2"/>
        <v>3056.88544413309</v>
      </c>
      <c r="U47" s="98">
        <f t="shared" si="2"/>
        <v>3759.4800236469878</v>
      </c>
    </row>
    <row r="48" spans="1:21" ht="15.75">
      <c r="A48" s="235"/>
      <c r="B48" s="229">
        <v>2800</v>
      </c>
      <c r="C48" s="230"/>
      <c r="D48" s="95">
        <f t="shared" si="3"/>
        <v>979.66198322223738</v>
      </c>
      <c r="E48" s="96">
        <f t="shared" si="3"/>
        <v>1236.0552789510975</v>
      </c>
      <c r="F48" s="96">
        <f t="shared" si="3"/>
        <v>1484.2108401303208</v>
      </c>
      <c r="G48" s="96">
        <f t="shared" si="3"/>
        <v>1726.8646315463725</v>
      </c>
      <c r="H48" s="96">
        <f t="shared" si="3"/>
        <v>1964.2419303565662</v>
      </c>
      <c r="I48" s="97">
        <f t="shared" si="2"/>
        <v>2433.5709137853246</v>
      </c>
      <c r="J48" s="95">
        <f t="shared" si="2"/>
        <v>1394.3309136916096</v>
      </c>
      <c r="K48" s="96">
        <f t="shared" si="2"/>
        <v>1918.0926111799583</v>
      </c>
      <c r="L48" s="96">
        <f t="shared" si="2"/>
        <v>2280.8091083785116</v>
      </c>
      <c r="M48" s="96">
        <f t="shared" si="2"/>
        <v>2634.154943033875</v>
      </c>
      <c r="N48" s="96">
        <f t="shared" si="2"/>
        <v>3380.6338555433153</v>
      </c>
      <c r="O48" s="97">
        <f t="shared" si="2"/>
        <v>3685.2368367688773</v>
      </c>
      <c r="P48" s="95">
        <f t="shared" si="2"/>
        <v>1661.2011225688429</v>
      </c>
      <c r="Q48" s="96">
        <f t="shared" si="2"/>
        <v>2096.4417292158714</v>
      </c>
      <c r="R48" s="96">
        <f t="shared" si="2"/>
        <v>2513.5090067173219</v>
      </c>
      <c r="S48" s="96">
        <f t="shared" si="2"/>
        <v>2913.3013082275879</v>
      </c>
      <c r="T48" s="96">
        <f t="shared" si="2"/>
        <v>3292.0304782971743</v>
      </c>
      <c r="U48" s="98">
        <f t="shared" si="2"/>
        <v>4048.6707946967554</v>
      </c>
    </row>
    <row r="49" spans="1:24" ht="16.5" thickBot="1">
      <c r="A49" s="236"/>
      <c r="B49" s="225">
        <v>3000</v>
      </c>
      <c r="C49" s="226"/>
      <c r="D49" s="99">
        <f t="shared" si="3"/>
        <v>1049.6378391666831</v>
      </c>
      <c r="E49" s="100">
        <f t="shared" si="3"/>
        <v>1324.3449417333188</v>
      </c>
      <c r="F49" s="100">
        <f t="shared" si="3"/>
        <v>1590.2259001396296</v>
      </c>
      <c r="G49" s="100">
        <f t="shared" si="3"/>
        <v>1850.212105228256</v>
      </c>
      <c r="H49" s="100">
        <f t="shared" si="3"/>
        <v>2104.5449253820352</v>
      </c>
      <c r="I49" s="101">
        <f t="shared" si="2"/>
        <v>2607.3974076271334</v>
      </c>
      <c r="J49" s="99">
        <f t="shared" si="2"/>
        <v>1493.9259789552959</v>
      </c>
      <c r="K49" s="100">
        <f t="shared" si="2"/>
        <v>2055.0992262642412</v>
      </c>
      <c r="L49" s="100">
        <f t="shared" si="2"/>
        <v>2443.7240446912629</v>
      </c>
      <c r="M49" s="100">
        <f t="shared" si="2"/>
        <v>2822.3088675362951</v>
      </c>
      <c r="N49" s="100">
        <f t="shared" si="2"/>
        <v>3622.1077023678376</v>
      </c>
      <c r="O49" s="101">
        <f t="shared" si="2"/>
        <v>3948.4680393952258</v>
      </c>
      <c r="P49" s="99">
        <f t="shared" si="2"/>
        <v>1779.8583456094748</v>
      </c>
      <c r="Q49" s="100">
        <f t="shared" si="2"/>
        <v>2246.1875670170048</v>
      </c>
      <c r="R49" s="100">
        <f t="shared" si="2"/>
        <v>2693.0453643399878</v>
      </c>
      <c r="S49" s="100">
        <f t="shared" si="2"/>
        <v>3121.3942588152731</v>
      </c>
      <c r="T49" s="100">
        <f t="shared" si="2"/>
        <v>3527.1755124612578</v>
      </c>
      <c r="U49" s="102">
        <f t="shared" si="2"/>
        <v>4337.8615657465243</v>
      </c>
    </row>
    <row r="50" spans="1:24" ht="16.5" thickBot="1">
      <c r="A50" s="103"/>
      <c r="B50" s="104"/>
      <c r="C50" s="104"/>
      <c r="D50" s="104"/>
      <c r="E50" s="104"/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5"/>
      <c r="W50" s="5"/>
      <c r="X50" s="5"/>
    </row>
    <row r="51" spans="1:24" ht="15.75">
      <c r="A51" s="103"/>
      <c r="B51" s="200" t="s">
        <v>34</v>
      </c>
      <c r="C51" s="202"/>
      <c r="D51" s="200" t="s">
        <v>37</v>
      </c>
      <c r="E51" s="201"/>
      <c r="F51" s="201"/>
      <c r="G51" s="201"/>
      <c r="H51" s="201"/>
      <c r="I51" s="202"/>
      <c r="J51" s="200" t="s">
        <v>19</v>
      </c>
      <c r="K51" s="201"/>
      <c r="L51" s="201"/>
      <c r="M51" s="201"/>
      <c r="N51" s="201"/>
      <c r="O51" s="202"/>
      <c r="P51" s="200" t="s">
        <v>99</v>
      </c>
      <c r="Q51" s="201"/>
      <c r="R51" s="201"/>
      <c r="S51" s="201"/>
      <c r="T51" s="201"/>
      <c r="U51" s="202"/>
    </row>
    <row r="52" spans="1:24" ht="16.5" thickBot="1">
      <c r="A52" s="103"/>
      <c r="B52" s="220" t="s">
        <v>35</v>
      </c>
      <c r="C52" s="221"/>
      <c r="D52" s="105">
        <v>300</v>
      </c>
      <c r="E52" s="106">
        <v>400</v>
      </c>
      <c r="F52" s="106">
        <v>500</v>
      </c>
      <c r="G52" s="106">
        <v>600</v>
      </c>
      <c r="H52" s="106">
        <v>800</v>
      </c>
      <c r="I52" s="107">
        <v>900</v>
      </c>
      <c r="J52" s="105">
        <v>300</v>
      </c>
      <c r="K52" s="106">
        <v>400</v>
      </c>
      <c r="L52" s="106">
        <v>500</v>
      </c>
      <c r="M52" s="106">
        <v>600</v>
      </c>
      <c r="N52" s="106">
        <v>800</v>
      </c>
      <c r="O52" s="107">
        <v>900</v>
      </c>
      <c r="P52" s="105">
        <v>300</v>
      </c>
      <c r="Q52" s="106">
        <v>400</v>
      </c>
      <c r="R52" s="106">
        <v>500</v>
      </c>
      <c r="S52" s="106">
        <v>600</v>
      </c>
      <c r="T52" s="106">
        <v>800</v>
      </c>
      <c r="U52" s="107">
        <v>900</v>
      </c>
    </row>
    <row r="53" spans="1:24" ht="15" customHeight="1">
      <c r="A53" s="222" t="s">
        <v>36</v>
      </c>
      <c r="B53" s="200">
        <v>300</v>
      </c>
      <c r="C53" s="202"/>
      <c r="D53" s="108">
        <f t="shared" ref="D53:H68" si="4">(($B$24/50)^D$13)*(D$12/1000*$B53)</f>
        <v>225.66857236596607</v>
      </c>
      <c r="E53" s="108">
        <f t="shared" si="4"/>
        <v>287.60196504656983</v>
      </c>
      <c r="F53" s="108">
        <f t="shared" si="4"/>
        <v>338.12104432039575</v>
      </c>
      <c r="G53" s="108">
        <f t="shared" si="4"/>
        <v>394.47145383725632</v>
      </c>
      <c r="H53" s="108">
        <f t="shared" si="4"/>
        <v>493.2664584717852</v>
      </c>
      <c r="I53" s="108">
        <f t="shared" ref="I53:U62" si="5">(($B$24/50)^I$13)*(I$12/1000*$B53)</f>
        <v>556.05644578465296</v>
      </c>
      <c r="J53" s="108">
        <f t="shared" si="5"/>
        <v>284.86036706499874</v>
      </c>
      <c r="K53" s="108">
        <f t="shared" si="5"/>
        <v>363.67129753612573</v>
      </c>
      <c r="L53" s="108">
        <f t="shared" si="5"/>
        <v>438.65377183222108</v>
      </c>
      <c r="M53" s="108">
        <f t="shared" si="5"/>
        <v>527.00984028046946</v>
      </c>
      <c r="N53" s="108">
        <f t="shared" si="5"/>
        <v>641.85350925473688</v>
      </c>
      <c r="O53" s="108">
        <f t="shared" si="5"/>
        <v>716.83366919949469</v>
      </c>
      <c r="P53" s="108">
        <f t="shared" si="5"/>
        <v>412.06428511449053</v>
      </c>
      <c r="Q53" s="108">
        <f t="shared" si="5"/>
        <v>519.36350764596898</v>
      </c>
      <c r="R53" s="108">
        <f t="shared" si="5"/>
        <v>630.69290774092246</v>
      </c>
      <c r="S53" s="108">
        <f t="shared" si="5"/>
        <v>717.85393526575569</v>
      </c>
      <c r="T53" s="108">
        <f t="shared" si="5"/>
        <v>932.81492959483069</v>
      </c>
      <c r="U53" s="109">
        <f t="shared" si="5"/>
        <v>976.59535495128387</v>
      </c>
    </row>
    <row r="54" spans="1:24" ht="15.75">
      <c r="A54" s="223"/>
      <c r="B54" s="218">
        <v>400</v>
      </c>
      <c r="C54" s="219"/>
      <c r="D54" s="108">
        <f t="shared" si="4"/>
        <v>300.89142982128811</v>
      </c>
      <c r="E54" s="108">
        <f t="shared" si="4"/>
        <v>383.46928672875981</v>
      </c>
      <c r="F54" s="108">
        <f t="shared" si="4"/>
        <v>450.82805909386099</v>
      </c>
      <c r="G54" s="108">
        <f t="shared" si="4"/>
        <v>525.96193844967513</v>
      </c>
      <c r="H54" s="108">
        <f t="shared" si="4"/>
        <v>657.6886112957136</v>
      </c>
      <c r="I54" s="108">
        <f t="shared" si="5"/>
        <v>741.40859437953725</v>
      </c>
      <c r="J54" s="108">
        <f t="shared" si="5"/>
        <v>379.81382275333164</v>
      </c>
      <c r="K54" s="108">
        <f t="shared" si="5"/>
        <v>484.8950633815009</v>
      </c>
      <c r="L54" s="108">
        <f t="shared" si="5"/>
        <v>584.8716957762947</v>
      </c>
      <c r="M54" s="108">
        <f t="shared" si="5"/>
        <v>702.6797870406258</v>
      </c>
      <c r="N54" s="108">
        <f t="shared" si="5"/>
        <v>855.80467900631595</v>
      </c>
      <c r="O54" s="108">
        <f t="shared" si="5"/>
        <v>955.77822559932633</v>
      </c>
      <c r="P54" s="108">
        <f t="shared" si="5"/>
        <v>549.41904681932067</v>
      </c>
      <c r="Q54" s="108">
        <f t="shared" si="5"/>
        <v>692.48467686129209</v>
      </c>
      <c r="R54" s="108">
        <f t="shared" si="5"/>
        <v>840.92387698789662</v>
      </c>
      <c r="S54" s="108">
        <f t="shared" si="5"/>
        <v>957.13858035434089</v>
      </c>
      <c r="T54" s="108">
        <f t="shared" si="5"/>
        <v>1243.7532394597742</v>
      </c>
      <c r="U54" s="109">
        <f t="shared" si="5"/>
        <v>1302.1271399350453</v>
      </c>
    </row>
    <row r="55" spans="1:24" ht="15.75">
      <c r="A55" s="223"/>
      <c r="B55" s="218">
        <v>500</v>
      </c>
      <c r="C55" s="219"/>
      <c r="D55" s="108">
        <f t="shared" si="4"/>
        <v>376.11428727661013</v>
      </c>
      <c r="E55" s="108">
        <f t="shared" si="4"/>
        <v>479.33660841094968</v>
      </c>
      <c r="F55" s="108">
        <f t="shared" si="4"/>
        <v>563.53507386732622</v>
      </c>
      <c r="G55" s="108">
        <f t="shared" si="4"/>
        <v>657.45242306209389</v>
      </c>
      <c r="H55" s="108">
        <f t="shared" si="4"/>
        <v>822.110764119642</v>
      </c>
      <c r="I55" s="108">
        <f t="shared" si="5"/>
        <v>926.76074297442176</v>
      </c>
      <c r="J55" s="108">
        <f t="shared" si="5"/>
        <v>474.76727844166453</v>
      </c>
      <c r="K55" s="108">
        <f t="shared" si="5"/>
        <v>606.11882922687607</v>
      </c>
      <c r="L55" s="108">
        <f t="shared" si="5"/>
        <v>731.08961972036843</v>
      </c>
      <c r="M55" s="108">
        <f t="shared" si="5"/>
        <v>878.34973380078236</v>
      </c>
      <c r="N55" s="108">
        <f t="shared" si="5"/>
        <v>1069.7558487578949</v>
      </c>
      <c r="O55" s="108">
        <f t="shared" si="5"/>
        <v>1194.7227819991581</v>
      </c>
      <c r="P55" s="108">
        <f t="shared" si="5"/>
        <v>686.77380852415081</v>
      </c>
      <c r="Q55" s="108">
        <f t="shared" si="5"/>
        <v>865.60584607661497</v>
      </c>
      <c r="R55" s="108">
        <f t="shared" si="5"/>
        <v>1051.1548462348708</v>
      </c>
      <c r="S55" s="108">
        <f t="shared" si="5"/>
        <v>1196.4232254429262</v>
      </c>
      <c r="T55" s="108">
        <f t="shared" si="5"/>
        <v>1554.6915493247177</v>
      </c>
      <c r="U55" s="109">
        <f t="shared" si="5"/>
        <v>1627.6589249188064</v>
      </c>
    </row>
    <row r="56" spans="1:24" ht="15.75">
      <c r="A56" s="223"/>
      <c r="B56" s="218">
        <v>600</v>
      </c>
      <c r="C56" s="219"/>
      <c r="D56" s="108">
        <f t="shared" si="4"/>
        <v>451.33714473193214</v>
      </c>
      <c r="E56" s="108">
        <f t="shared" si="4"/>
        <v>575.20393009313966</v>
      </c>
      <c r="F56" s="108">
        <f t="shared" si="4"/>
        <v>676.24208864079151</v>
      </c>
      <c r="G56" s="108">
        <f t="shared" si="4"/>
        <v>788.94290767451264</v>
      </c>
      <c r="H56" s="108">
        <f t="shared" si="4"/>
        <v>986.5329169435704</v>
      </c>
      <c r="I56" s="108">
        <f t="shared" si="5"/>
        <v>1112.1128915693059</v>
      </c>
      <c r="J56" s="108">
        <f t="shared" si="5"/>
        <v>569.72073412999748</v>
      </c>
      <c r="K56" s="108">
        <f t="shared" si="5"/>
        <v>727.34259507225147</v>
      </c>
      <c r="L56" s="108">
        <f t="shared" si="5"/>
        <v>877.30754366444216</v>
      </c>
      <c r="M56" s="108">
        <f t="shared" si="5"/>
        <v>1054.0196805609389</v>
      </c>
      <c r="N56" s="108">
        <f t="shared" si="5"/>
        <v>1283.7070185094738</v>
      </c>
      <c r="O56" s="108">
        <f t="shared" si="5"/>
        <v>1433.6673383989894</v>
      </c>
      <c r="P56" s="108">
        <f t="shared" si="5"/>
        <v>824.12857022898106</v>
      </c>
      <c r="Q56" s="108">
        <f t="shared" si="5"/>
        <v>1038.727015291938</v>
      </c>
      <c r="R56" s="108">
        <f t="shared" si="5"/>
        <v>1261.3858154818449</v>
      </c>
      <c r="S56" s="108">
        <f t="shared" si="5"/>
        <v>1435.7078705315114</v>
      </c>
      <c r="T56" s="108">
        <f t="shared" si="5"/>
        <v>1865.6298591896614</v>
      </c>
      <c r="U56" s="109">
        <f t="shared" si="5"/>
        <v>1953.1907099025677</v>
      </c>
    </row>
    <row r="57" spans="1:24" ht="15.75">
      <c r="A57" s="223"/>
      <c r="B57" s="218">
        <v>700</v>
      </c>
      <c r="C57" s="219"/>
      <c r="D57" s="108">
        <f t="shared" si="4"/>
        <v>526.5600021872541</v>
      </c>
      <c r="E57" s="108">
        <f t="shared" si="4"/>
        <v>671.07125177532953</v>
      </c>
      <c r="F57" s="108">
        <f t="shared" si="4"/>
        <v>788.94910341425668</v>
      </c>
      <c r="G57" s="108">
        <f t="shared" si="4"/>
        <v>920.43339228693162</v>
      </c>
      <c r="H57" s="108">
        <f t="shared" si="4"/>
        <v>1150.9550697674988</v>
      </c>
      <c r="I57" s="108">
        <f t="shared" si="5"/>
        <v>1297.4650401641904</v>
      </c>
      <c r="J57" s="108">
        <f t="shared" si="5"/>
        <v>664.67418981833032</v>
      </c>
      <c r="K57" s="108">
        <f t="shared" si="5"/>
        <v>848.56636091762664</v>
      </c>
      <c r="L57" s="108">
        <f t="shared" si="5"/>
        <v>1023.5254676085159</v>
      </c>
      <c r="M57" s="108">
        <f t="shared" si="5"/>
        <v>1229.6896273210953</v>
      </c>
      <c r="N57" s="108">
        <f t="shared" si="5"/>
        <v>1497.6581882610531</v>
      </c>
      <c r="O57" s="108">
        <f t="shared" si="5"/>
        <v>1672.6118947988211</v>
      </c>
      <c r="P57" s="108">
        <f t="shared" si="5"/>
        <v>961.4833319338112</v>
      </c>
      <c r="Q57" s="108">
        <f t="shared" si="5"/>
        <v>1211.8481845072608</v>
      </c>
      <c r="R57" s="108">
        <f t="shared" si="5"/>
        <v>1471.6167847288191</v>
      </c>
      <c r="S57" s="108">
        <f t="shared" si="5"/>
        <v>1674.9925156200966</v>
      </c>
      <c r="T57" s="108">
        <f t="shared" si="5"/>
        <v>2176.5681690546048</v>
      </c>
      <c r="U57" s="109">
        <f t="shared" si="5"/>
        <v>2278.7224948863291</v>
      </c>
    </row>
    <row r="58" spans="1:24" ht="15.75">
      <c r="A58" s="223"/>
      <c r="B58" s="218">
        <v>800</v>
      </c>
      <c r="C58" s="219"/>
      <c r="D58" s="108">
        <f t="shared" si="4"/>
        <v>601.78285964257623</v>
      </c>
      <c r="E58" s="108">
        <f t="shared" si="4"/>
        <v>766.93857345751962</v>
      </c>
      <c r="F58" s="108">
        <f t="shared" si="4"/>
        <v>901.65611818772197</v>
      </c>
      <c r="G58" s="108">
        <f t="shared" si="4"/>
        <v>1051.9238768993503</v>
      </c>
      <c r="H58" s="108">
        <f t="shared" si="4"/>
        <v>1315.3772225914272</v>
      </c>
      <c r="I58" s="108">
        <f t="shared" si="5"/>
        <v>1482.8171887590745</v>
      </c>
      <c r="J58" s="108">
        <f t="shared" si="5"/>
        <v>759.62764550666327</v>
      </c>
      <c r="K58" s="108">
        <f t="shared" si="5"/>
        <v>969.79012676300181</v>
      </c>
      <c r="L58" s="108">
        <f t="shared" si="5"/>
        <v>1169.7433915525894</v>
      </c>
      <c r="M58" s="108">
        <f t="shared" si="5"/>
        <v>1405.3595740812516</v>
      </c>
      <c r="N58" s="108">
        <f t="shared" si="5"/>
        <v>1711.6093580126319</v>
      </c>
      <c r="O58" s="108">
        <f t="shared" si="5"/>
        <v>1911.5564511986527</v>
      </c>
      <c r="P58" s="108">
        <f t="shared" si="5"/>
        <v>1098.8380936386413</v>
      </c>
      <c r="Q58" s="108">
        <f t="shared" si="5"/>
        <v>1384.9693537225842</v>
      </c>
      <c r="R58" s="108">
        <f t="shared" si="5"/>
        <v>1681.8477539757932</v>
      </c>
      <c r="S58" s="108">
        <f t="shared" si="5"/>
        <v>1914.2771607086818</v>
      </c>
      <c r="T58" s="108">
        <f t="shared" si="5"/>
        <v>2487.5064789195485</v>
      </c>
      <c r="U58" s="109">
        <f t="shared" si="5"/>
        <v>2604.2542798700906</v>
      </c>
    </row>
    <row r="59" spans="1:24" ht="16.5" thickBot="1">
      <c r="A59" s="223"/>
      <c r="B59" s="218">
        <v>900</v>
      </c>
      <c r="C59" s="219"/>
      <c r="D59" s="173">
        <f t="shared" si="4"/>
        <v>677.00571709789824</v>
      </c>
      <c r="E59" s="173">
        <f t="shared" si="4"/>
        <v>862.80589513970949</v>
      </c>
      <c r="F59" s="173">
        <f t="shared" si="4"/>
        <v>1014.3631329611873</v>
      </c>
      <c r="G59" s="173">
        <f t="shared" si="4"/>
        <v>1183.4143615117691</v>
      </c>
      <c r="H59" s="173">
        <f t="shared" si="4"/>
        <v>1479.7993754153556</v>
      </c>
      <c r="I59" s="173">
        <f t="shared" si="5"/>
        <v>1668.169337353959</v>
      </c>
      <c r="J59" s="173">
        <f t="shared" si="5"/>
        <v>854.58110119499622</v>
      </c>
      <c r="K59" s="173">
        <f t="shared" si="5"/>
        <v>1091.0138926083769</v>
      </c>
      <c r="L59" s="173">
        <f t="shared" si="5"/>
        <v>1315.961315496663</v>
      </c>
      <c r="M59" s="173">
        <f t="shared" si="5"/>
        <v>1581.0295208414084</v>
      </c>
      <c r="N59" s="173">
        <f t="shared" si="5"/>
        <v>1925.560527764211</v>
      </c>
      <c r="O59" s="173">
        <f t="shared" si="5"/>
        <v>2150.5010075984842</v>
      </c>
      <c r="P59" s="173">
        <f t="shared" si="5"/>
        <v>1236.1928553434716</v>
      </c>
      <c r="Q59" s="173">
        <f t="shared" si="5"/>
        <v>1558.0905229379071</v>
      </c>
      <c r="R59" s="173">
        <f t="shared" si="5"/>
        <v>1892.0787232227676</v>
      </c>
      <c r="S59" s="173">
        <f t="shared" si="5"/>
        <v>2153.561805797267</v>
      </c>
      <c r="T59" s="173">
        <f t="shared" si="5"/>
        <v>2798.4447887844917</v>
      </c>
      <c r="U59" s="174">
        <f t="shared" si="5"/>
        <v>2929.7860648538517</v>
      </c>
    </row>
    <row r="60" spans="1:24" ht="16.5" thickBot="1">
      <c r="A60" s="223"/>
      <c r="B60" s="218">
        <v>1000</v>
      </c>
      <c r="C60" s="219"/>
      <c r="D60" s="169">
        <f t="shared" si="4"/>
        <v>752.22857455322026</v>
      </c>
      <c r="E60" s="169">
        <f t="shared" si="4"/>
        <v>958.67321682189936</v>
      </c>
      <c r="F60" s="169">
        <f t="shared" si="4"/>
        <v>1127.0701477346524</v>
      </c>
      <c r="G60" s="169">
        <f t="shared" si="4"/>
        <v>1314.9048461241878</v>
      </c>
      <c r="H60" s="169">
        <f t="shared" si="4"/>
        <v>1644.221528239284</v>
      </c>
      <c r="I60" s="169">
        <f t="shared" si="5"/>
        <v>1853.5214859488435</v>
      </c>
      <c r="J60" s="169">
        <f t="shared" si="5"/>
        <v>949.53455688332906</v>
      </c>
      <c r="K60" s="169">
        <f t="shared" si="5"/>
        <v>1212.2376584537521</v>
      </c>
      <c r="L60" s="169">
        <f t="shared" si="5"/>
        <v>1462.1792394407369</v>
      </c>
      <c r="M60" s="169">
        <f>(($B$24/50)^M$13)*(M$12/1000*$B60)</f>
        <v>1756.6994676015647</v>
      </c>
      <c r="N60" s="169">
        <f t="shared" si="5"/>
        <v>2139.5116975157898</v>
      </c>
      <c r="O60" s="169">
        <f t="shared" si="5"/>
        <v>2389.4455639983162</v>
      </c>
      <c r="P60" s="169">
        <f t="shared" si="5"/>
        <v>1373.5476170483016</v>
      </c>
      <c r="Q60" s="169">
        <f t="shared" si="5"/>
        <v>1731.2116921532299</v>
      </c>
      <c r="R60" s="169">
        <f t="shared" si="5"/>
        <v>2102.3096924697415</v>
      </c>
      <c r="S60" s="169">
        <f t="shared" si="5"/>
        <v>2392.8464508858524</v>
      </c>
      <c r="T60" s="169">
        <f t="shared" si="5"/>
        <v>3109.3830986494354</v>
      </c>
      <c r="U60" s="175">
        <f t="shared" si="5"/>
        <v>3255.3178498376128</v>
      </c>
    </row>
    <row r="61" spans="1:24" ht="15.75">
      <c r="A61" s="223"/>
      <c r="B61" s="218">
        <v>1100</v>
      </c>
      <c r="C61" s="219"/>
      <c r="D61" s="108">
        <f t="shared" si="4"/>
        <v>827.45143200854227</v>
      </c>
      <c r="E61" s="108">
        <f t="shared" si="4"/>
        <v>1054.5405385040895</v>
      </c>
      <c r="F61" s="108">
        <f t="shared" si="4"/>
        <v>1239.7771625081177</v>
      </c>
      <c r="G61" s="108">
        <f t="shared" si="4"/>
        <v>1446.3953307366066</v>
      </c>
      <c r="H61" s="108">
        <f t="shared" si="4"/>
        <v>1808.6436810632124</v>
      </c>
      <c r="I61" s="108">
        <f t="shared" si="5"/>
        <v>2038.8736345437278</v>
      </c>
      <c r="J61" s="108">
        <f t="shared" si="5"/>
        <v>1044.488012571662</v>
      </c>
      <c r="K61" s="108">
        <f t="shared" si="5"/>
        <v>1333.4614242991277</v>
      </c>
      <c r="L61" s="108">
        <f t="shared" si="5"/>
        <v>1608.3971633848105</v>
      </c>
      <c r="M61" s="108">
        <f t="shared" si="5"/>
        <v>1932.3694143617213</v>
      </c>
      <c r="N61" s="108">
        <f t="shared" si="5"/>
        <v>2353.4628672673684</v>
      </c>
      <c r="O61" s="108">
        <f t="shared" si="5"/>
        <v>2628.3901203981472</v>
      </c>
      <c r="P61" s="108">
        <f t="shared" si="5"/>
        <v>1510.9023787531319</v>
      </c>
      <c r="Q61" s="108">
        <f t="shared" si="5"/>
        <v>1904.332861368553</v>
      </c>
      <c r="R61" s="108">
        <f t="shared" si="5"/>
        <v>2312.5406617167155</v>
      </c>
      <c r="S61" s="108">
        <f t="shared" si="5"/>
        <v>2632.1310959744374</v>
      </c>
      <c r="T61" s="108">
        <f t="shared" si="5"/>
        <v>3420.3214085143791</v>
      </c>
      <c r="U61" s="109">
        <f t="shared" si="5"/>
        <v>3580.8496348213739</v>
      </c>
    </row>
    <row r="62" spans="1:24" ht="15.75">
      <c r="A62" s="223"/>
      <c r="B62" s="218">
        <v>1200</v>
      </c>
      <c r="C62" s="219"/>
      <c r="D62" s="108">
        <f t="shared" si="4"/>
        <v>902.67428946386428</v>
      </c>
      <c r="E62" s="108">
        <f t="shared" si="4"/>
        <v>1150.4078601862793</v>
      </c>
      <c r="F62" s="108">
        <f t="shared" si="4"/>
        <v>1352.484177281583</v>
      </c>
      <c r="G62" s="108">
        <f t="shared" si="4"/>
        <v>1577.8858153490253</v>
      </c>
      <c r="H62" s="108">
        <f t="shared" si="4"/>
        <v>1973.0658338871408</v>
      </c>
      <c r="I62" s="108">
        <f t="shared" si="5"/>
        <v>2224.2257831386119</v>
      </c>
      <c r="J62" s="108">
        <f>(($B$24/50)^J$13)*(J$12/1000*$B62)</f>
        <v>1139.441468259995</v>
      </c>
      <c r="K62" s="108">
        <f t="shared" si="5"/>
        <v>1454.6851901445029</v>
      </c>
      <c r="L62" s="108">
        <f t="shared" si="5"/>
        <v>1754.6150873288843</v>
      </c>
      <c r="M62" s="108">
        <f t="shared" si="5"/>
        <v>2108.0393611218778</v>
      </c>
      <c r="N62" s="108">
        <f t="shared" si="5"/>
        <v>2567.4140370189475</v>
      </c>
      <c r="O62" s="108">
        <f t="shared" si="5"/>
        <v>2867.3346767979788</v>
      </c>
      <c r="P62" s="108">
        <f t="shared" si="5"/>
        <v>1648.2571404579621</v>
      </c>
      <c r="Q62" s="108">
        <f t="shared" si="5"/>
        <v>2077.4540305838759</v>
      </c>
      <c r="R62" s="108">
        <f t="shared" si="5"/>
        <v>2522.7716309636899</v>
      </c>
      <c r="S62" s="108">
        <f t="shared" si="5"/>
        <v>2871.4157410630228</v>
      </c>
      <c r="T62" s="108">
        <f t="shared" si="5"/>
        <v>3731.2597183793227</v>
      </c>
      <c r="U62" s="109">
        <f t="shared" si="5"/>
        <v>3906.3814198051355</v>
      </c>
    </row>
    <row r="63" spans="1:24" ht="15.75">
      <c r="A63" s="223"/>
      <c r="B63" s="218">
        <v>1300</v>
      </c>
      <c r="C63" s="219"/>
      <c r="D63" s="108">
        <f t="shared" si="4"/>
        <v>977.8971469191863</v>
      </c>
      <c r="E63" s="108">
        <f t="shared" si="4"/>
        <v>1246.2751818684692</v>
      </c>
      <c r="F63" s="108">
        <f t="shared" si="4"/>
        <v>1465.1911920550483</v>
      </c>
      <c r="G63" s="108">
        <f t="shared" si="4"/>
        <v>1709.3762999614444</v>
      </c>
      <c r="H63" s="108">
        <f t="shared" si="4"/>
        <v>2137.4879867110694</v>
      </c>
      <c r="I63" s="108">
        <f t="shared" ref="I63:U73" si="6">(($B$24/50)^I$13)*(I$12/1000*$B63)</f>
        <v>2409.5779317334964</v>
      </c>
      <c r="J63" s="108">
        <f t="shared" si="6"/>
        <v>1234.3949239483279</v>
      </c>
      <c r="K63" s="108">
        <f t="shared" si="6"/>
        <v>1575.908955989878</v>
      </c>
      <c r="L63" s="108">
        <f t="shared" si="6"/>
        <v>1900.8330112729577</v>
      </c>
      <c r="M63" s="108">
        <f t="shared" si="6"/>
        <v>2283.7093078820344</v>
      </c>
      <c r="N63" s="108">
        <f t="shared" si="6"/>
        <v>2781.365206770527</v>
      </c>
      <c r="O63" s="108">
        <f t="shared" si="6"/>
        <v>3106.2792331978108</v>
      </c>
      <c r="P63" s="108">
        <f t="shared" si="6"/>
        <v>1785.6119021627921</v>
      </c>
      <c r="Q63" s="108">
        <f t="shared" si="6"/>
        <v>2250.5751997991993</v>
      </c>
      <c r="R63" s="108">
        <f t="shared" si="6"/>
        <v>2733.0026002106638</v>
      </c>
      <c r="S63" s="108">
        <f t="shared" si="6"/>
        <v>3110.7003861516077</v>
      </c>
      <c r="T63" s="108">
        <f t="shared" si="6"/>
        <v>4042.198028244266</v>
      </c>
      <c r="U63" s="109">
        <f t="shared" si="6"/>
        <v>4231.913204788897</v>
      </c>
    </row>
    <row r="64" spans="1:24" ht="15.75">
      <c r="A64" s="223"/>
      <c r="B64" s="218">
        <v>1400</v>
      </c>
      <c r="C64" s="219"/>
      <c r="D64" s="108">
        <f t="shared" si="4"/>
        <v>1053.1200043745082</v>
      </c>
      <c r="E64" s="108">
        <f t="shared" si="4"/>
        <v>1342.1425035506591</v>
      </c>
      <c r="F64" s="108">
        <f t="shared" si="4"/>
        <v>1577.8982068285134</v>
      </c>
      <c r="G64" s="108">
        <f t="shared" si="4"/>
        <v>1840.8667845738632</v>
      </c>
      <c r="H64" s="108">
        <f t="shared" si="4"/>
        <v>2301.9101395349976</v>
      </c>
      <c r="I64" s="108">
        <f t="shared" si="6"/>
        <v>2594.9300803283809</v>
      </c>
      <c r="J64" s="108">
        <f t="shared" si="6"/>
        <v>1329.3483796366606</v>
      </c>
      <c r="K64" s="108">
        <f t="shared" si="6"/>
        <v>1697.1327218352533</v>
      </c>
      <c r="L64" s="108">
        <f t="shared" si="6"/>
        <v>2047.0509352170318</v>
      </c>
      <c r="M64" s="108">
        <f t="shared" si="6"/>
        <v>2459.3792546421905</v>
      </c>
      <c r="N64" s="108">
        <f t="shared" si="6"/>
        <v>2995.3163765221061</v>
      </c>
      <c r="O64" s="108">
        <f t="shared" si="6"/>
        <v>3345.2237895976423</v>
      </c>
      <c r="P64" s="108">
        <f t="shared" si="6"/>
        <v>1922.9666638676224</v>
      </c>
      <c r="Q64" s="108">
        <f t="shared" si="6"/>
        <v>2423.6963690145217</v>
      </c>
      <c r="R64" s="108">
        <f t="shared" si="6"/>
        <v>2943.2335694576382</v>
      </c>
      <c r="S64" s="108">
        <f t="shared" si="6"/>
        <v>3349.9850312401932</v>
      </c>
      <c r="T64" s="108">
        <f t="shared" si="6"/>
        <v>4353.1363381092096</v>
      </c>
      <c r="U64" s="109">
        <f t="shared" si="6"/>
        <v>4557.4449897726581</v>
      </c>
    </row>
    <row r="65" spans="1:24" ht="15.75">
      <c r="A65" s="223"/>
      <c r="B65" s="218">
        <v>1500</v>
      </c>
      <c r="C65" s="219"/>
      <c r="D65" s="108">
        <f t="shared" si="4"/>
        <v>1128.3428618298303</v>
      </c>
      <c r="E65" s="108">
        <f t="shared" si="4"/>
        <v>1438.0098252328492</v>
      </c>
      <c r="F65" s="108">
        <f t="shared" si="4"/>
        <v>1690.6052216019787</v>
      </c>
      <c r="G65" s="108">
        <f t="shared" si="4"/>
        <v>1972.3572691862819</v>
      </c>
      <c r="H65" s="108">
        <f t="shared" si="4"/>
        <v>2466.3322923589258</v>
      </c>
      <c r="I65" s="108">
        <f t="shared" si="6"/>
        <v>2780.2822289232649</v>
      </c>
      <c r="J65" s="108">
        <f t="shared" si="6"/>
        <v>1424.3018353249936</v>
      </c>
      <c r="K65" s="108">
        <f t="shared" si="6"/>
        <v>1818.3564876806286</v>
      </c>
      <c r="L65" s="108">
        <f t="shared" si="6"/>
        <v>2193.268859161105</v>
      </c>
      <c r="M65" s="108">
        <f t="shared" si="6"/>
        <v>2635.0492014023471</v>
      </c>
      <c r="N65" s="108">
        <f t="shared" si="6"/>
        <v>3209.2675462736847</v>
      </c>
      <c r="O65" s="108">
        <f t="shared" si="6"/>
        <v>3584.1683459974738</v>
      </c>
      <c r="P65" s="108">
        <f t="shared" si="6"/>
        <v>2060.3214255724524</v>
      </c>
      <c r="Q65" s="108">
        <f t="shared" si="6"/>
        <v>2596.817538229845</v>
      </c>
      <c r="R65" s="108">
        <f t="shared" si="6"/>
        <v>3153.4645387046121</v>
      </c>
      <c r="S65" s="108">
        <f t="shared" si="6"/>
        <v>3589.2696763287781</v>
      </c>
      <c r="T65" s="108">
        <f t="shared" si="6"/>
        <v>4664.0746479741529</v>
      </c>
      <c r="U65" s="109">
        <f t="shared" si="6"/>
        <v>4882.9767747564192</v>
      </c>
    </row>
    <row r="66" spans="1:24" ht="15.75">
      <c r="A66" s="223"/>
      <c r="B66" s="218">
        <v>1600</v>
      </c>
      <c r="C66" s="219"/>
      <c r="D66" s="108">
        <f t="shared" si="4"/>
        <v>1203.5657192851525</v>
      </c>
      <c r="E66" s="108">
        <f t="shared" si="4"/>
        <v>1533.8771469150392</v>
      </c>
      <c r="F66" s="108">
        <f t="shared" si="4"/>
        <v>1803.3122363754439</v>
      </c>
      <c r="G66" s="108">
        <f t="shared" si="4"/>
        <v>2103.8477537987005</v>
      </c>
      <c r="H66" s="108">
        <f t="shared" si="4"/>
        <v>2630.7544451828544</v>
      </c>
      <c r="I66" s="108">
        <f t="shared" si="6"/>
        <v>2965.634377518149</v>
      </c>
      <c r="J66" s="108">
        <f t="shared" si="6"/>
        <v>1519.2552910133265</v>
      </c>
      <c r="K66" s="108">
        <f t="shared" si="6"/>
        <v>1939.5802535260036</v>
      </c>
      <c r="L66" s="108">
        <f t="shared" si="6"/>
        <v>2339.4867831051788</v>
      </c>
      <c r="M66" s="108">
        <f t="shared" si="6"/>
        <v>2810.7191481625032</v>
      </c>
      <c r="N66" s="108">
        <f t="shared" si="6"/>
        <v>3423.2187160252638</v>
      </c>
      <c r="O66" s="108">
        <f t="shared" si="6"/>
        <v>3823.1129023973053</v>
      </c>
      <c r="P66" s="108">
        <f t="shared" si="6"/>
        <v>2197.6761872772827</v>
      </c>
      <c r="Q66" s="108">
        <f t="shared" si="6"/>
        <v>2769.9387074451683</v>
      </c>
      <c r="R66" s="108">
        <f t="shared" si="6"/>
        <v>3363.6955079515865</v>
      </c>
      <c r="S66" s="108">
        <f t="shared" si="6"/>
        <v>3828.5543214173636</v>
      </c>
      <c r="T66" s="108">
        <f t="shared" si="6"/>
        <v>4975.012957839097</v>
      </c>
      <c r="U66" s="109">
        <f t="shared" si="6"/>
        <v>5208.5085597401812</v>
      </c>
    </row>
    <row r="67" spans="1:24" ht="15.75">
      <c r="A67" s="223"/>
      <c r="B67" s="218">
        <v>1800</v>
      </c>
      <c r="C67" s="219"/>
      <c r="D67" s="108">
        <f t="shared" si="4"/>
        <v>1354.0114341957965</v>
      </c>
      <c r="E67" s="108">
        <f t="shared" si="4"/>
        <v>1725.611790279419</v>
      </c>
      <c r="F67" s="108">
        <f t="shared" si="4"/>
        <v>2028.7262659223745</v>
      </c>
      <c r="G67" s="108">
        <f t="shared" si="4"/>
        <v>2366.8287230235383</v>
      </c>
      <c r="H67" s="108">
        <f t="shared" si="4"/>
        <v>2959.5987508307112</v>
      </c>
      <c r="I67" s="108">
        <f t="shared" si="6"/>
        <v>3336.338674707918</v>
      </c>
      <c r="J67" s="108">
        <f t="shared" si="6"/>
        <v>1709.1622023899924</v>
      </c>
      <c r="K67" s="108">
        <f t="shared" si="6"/>
        <v>2182.0277852167537</v>
      </c>
      <c r="L67" s="108">
        <f t="shared" si="6"/>
        <v>2631.922630993326</v>
      </c>
      <c r="M67" s="108">
        <f t="shared" si="6"/>
        <v>3162.0590416828168</v>
      </c>
      <c r="N67" s="108">
        <f t="shared" si="6"/>
        <v>3851.1210555284219</v>
      </c>
      <c r="O67" s="108">
        <f t="shared" si="6"/>
        <v>4301.0020151969684</v>
      </c>
      <c r="P67" s="108">
        <f t="shared" si="6"/>
        <v>2472.3857106869432</v>
      </c>
      <c r="Q67" s="108">
        <f t="shared" si="6"/>
        <v>3116.1810458758141</v>
      </c>
      <c r="R67" s="108">
        <f t="shared" si="6"/>
        <v>3784.1574464455352</v>
      </c>
      <c r="S67" s="108">
        <f t="shared" si="6"/>
        <v>4307.1236115945339</v>
      </c>
      <c r="T67" s="108">
        <f t="shared" si="6"/>
        <v>5596.8895775689834</v>
      </c>
      <c r="U67" s="109">
        <f t="shared" si="6"/>
        <v>5859.5721297077034</v>
      </c>
    </row>
    <row r="68" spans="1:24" ht="15.75">
      <c r="A68" s="223"/>
      <c r="B68" s="218">
        <v>2000</v>
      </c>
      <c r="C68" s="219"/>
      <c r="D68" s="108">
        <f t="shared" si="4"/>
        <v>1504.4571491064405</v>
      </c>
      <c r="E68" s="108">
        <f t="shared" si="4"/>
        <v>1917.3464336437987</v>
      </c>
      <c r="F68" s="108">
        <f t="shared" si="4"/>
        <v>2254.1402954693049</v>
      </c>
      <c r="G68" s="108">
        <f t="shared" si="4"/>
        <v>2629.8096922483755</v>
      </c>
      <c r="H68" s="108">
        <f t="shared" si="4"/>
        <v>3288.443056478568</v>
      </c>
      <c r="I68" s="108">
        <f t="shared" si="6"/>
        <v>3707.042971897687</v>
      </c>
      <c r="J68" s="108">
        <f t="shared" si="6"/>
        <v>1899.0691137666581</v>
      </c>
      <c r="K68" s="108">
        <f t="shared" si="6"/>
        <v>2424.4753169075043</v>
      </c>
      <c r="L68" s="108">
        <f t="shared" si="6"/>
        <v>2924.3584788814737</v>
      </c>
      <c r="M68" s="108">
        <f t="shared" si="6"/>
        <v>3513.3989352031294</v>
      </c>
      <c r="N68" s="108">
        <f t="shared" si="6"/>
        <v>4279.0233950315796</v>
      </c>
      <c r="O68" s="108">
        <f t="shared" si="6"/>
        <v>4778.8911279966323</v>
      </c>
      <c r="P68" s="108">
        <f t="shared" si="6"/>
        <v>2747.0952340966032</v>
      </c>
      <c r="Q68" s="108">
        <f t="shared" si="6"/>
        <v>3462.4233843064599</v>
      </c>
      <c r="R68" s="108">
        <f t="shared" si="6"/>
        <v>4204.6193849394831</v>
      </c>
      <c r="S68" s="108">
        <f t="shared" si="6"/>
        <v>4785.6929017717048</v>
      </c>
      <c r="T68" s="108">
        <f t="shared" si="6"/>
        <v>6218.7661972988708</v>
      </c>
      <c r="U68" s="109">
        <f t="shared" si="6"/>
        <v>6510.6356996752256</v>
      </c>
    </row>
    <row r="69" spans="1:24" ht="15.75">
      <c r="A69" s="223"/>
      <c r="B69" s="218">
        <v>2200</v>
      </c>
      <c r="C69" s="219"/>
      <c r="D69" s="108">
        <f t="shared" ref="D69:H73" si="7">(($B$24/50)^D$13)*(D$12/1000*$B69)</f>
        <v>1654.9028640170845</v>
      </c>
      <c r="E69" s="108">
        <f t="shared" si="7"/>
        <v>2109.0810770081789</v>
      </c>
      <c r="F69" s="108">
        <f t="shared" si="7"/>
        <v>2479.5543250162355</v>
      </c>
      <c r="G69" s="108">
        <f t="shared" si="7"/>
        <v>2892.7906614732133</v>
      </c>
      <c r="H69" s="108">
        <f t="shared" si="7"/>
        <v>3617.2873621264248</v>
      </c>
      <c r="I69" s="108">
        <f t="shared" si="6"/>
        <v>4077.7472690874556</v>
      </c>
      <c r="J69" s="108">
        <f t="shared" si="6"/>
        <v>2088.976025143324</v>
      </c>
      <c r="K69" s="108">
        <f t="shared" si="6"/>
        <v>2666.9228485982553</v>
      </c>
      <c r="L69" s="108">
        <f t="shared" si="6"/>
        <v>3216.794326769621</v>
      </c>
      <c r="M69" s="108">
        <f t="shared" si="6"/>
        <v>3864.7388287234426</v>
      </c>
      <c r="N69" s="108">
        <f t="shared" si="6"/>
        <v>4706.9257345347369</v>
      </c>
      <c r="O69" s="108">
        <f t="shared" si="6"/>
        <v>5256.7802407962945</v>
      </c>
      <c r="P69" s="108">
        <f t="shared" si="6"/>
        <v>3021.8047575062637</v>
      </c>
      <c r="Q69" s="108">
        <f t="shared" si="6"/>
        <v>3808.6657227371061</v>
      </c>
      <c r="R69" s="108">
        <f t="shared" si="6"/>
        <v>4625.081323433431</v>
      </c>
      <c r="S69" s="108">
        <f t="shared" si="6"/>
        <v>5264.2621919488747</v>
      </c>
      <c r="T69" s="108">
        <f t="shared" si="6"/>
        <v>6840.6428170287581</v>
      </c>
      <c r="U69" s="109">
        <f t="shared" si="6"/>
        <v>7161.6992696427478</v>
      </c>
    </row>
    <row r="70" spans="1:24" ht="15.75">
      <c r="A70" s="223"/>
      <c r="B70" s="218">
        <v>2400</v>
      </c>
      <c r="C70" s="219"/>
      <c r="D70" s="108">
        <f t="shared" si="7"/>
        <v>1805.3485789277286</v>
      </c>
      <c r="E70" s="108">
        <f t="shared" si="7"/>
        <v>2300.8157203725586</v>
      </c>
      <c r="F70" s="108">
        <f t="shared" si="7"/>
        <v>2704.968354563166</v>
      </c>
      <c r="G70" s="108">
        <f t="shared" si="7"/>
        <v>3155.7716306980506</v>
      </c>
      <c r="H70" s="108">
        <f t="shared" si="7"/>
        <v>3946.1316677742816</v>
      </c>
      <c r="I70" s="108">
        <f t="shared" si="6"/>
        <v>4448.4515662772237</v>
      </c>
      <c r="J70" s="108">
        <f t="shared" si="6"/>
        <v>2278.8829365199899</v>
      </c>
      <c r="K70" s="108">
        <f t="shared" si="6"/>
        <v>2909.3703802890059</v>
      </c>
      <c r="L70" s="108">
        <f t="shared" si="6"/>
        <v>3509.2301746577687</v>
      </c>
      <c r="M70" s="108">
        <f t="shared" si="6"/>
        <v>4216.0787222437557</v>
      </c>
      <c r="N70" s="108">
        <f t="shared" si="6"/>
        <v>5134.828074037895</v>
      </c>
      <c r="O70" s="108">
        <f t="shared" si="6"/>
        <v>5734.6693535959575</v>
      </c>
      <c r="P70" s="108">
        <f t="shared" si="6"/>
        <v>3296.5142809159242</v>
      </c>
      <c r="Q70" s="108">
        <f t="shared" si="6"/>
        <v>4154.9080611677518</v>
      </c>
      <c r="R70" s="108">
        <f t="shared" si="6"/>
        <v>5045.5432619273797</v>
      </c>
      <c r="S70" s="108">
        <f t="shared" si="6"/>
        <v>5742.8314821260456</v>
      </c>
      <c r="T70" s="108">
        <f t="shared" si="6"/>
        <v>7462.5194367586455</v>
      </c>
      <c r="U70" s="109">
        <f t="shared" si="6"/>
        <v>7812.7628396102709</v>
      </c>
    </row>
    <row r="71" spans="1:24" ht="15.75">
      <c r="A71" s="223"/>
      <c r="B71" s="218">
        <v>2600</v>
      </c>
      <c r="C71" s="219"/>
      <c r="D71" s="108">
        <f t="shared" si="7"/>
        <v>1955.7942938383726</v>
      </c>
      <c r="E71" s="108">
        <f t="shared" si="7"/>
        <v>2492.5503637369384</v>
      </c>
      <c r="F71" s="108">
        <f t="shared" si="7"/>
        <v>2930.3823841100966</v>
      </c>
      <c r="G71" s="108">
        <f t="shared" si="7"/>
        <v>3418.7525999228887</v>
      </c>
      <c r="H71" s="108">
        <f t="shared" si="7"/>
        <v>4274.9759734221388</v>
      </c>
      <c r="I71" s="108">
        <f t="shared" si="6"/>
        <v>4819.1558634669927</v>
      </c>
      <c r="J71" s="108">
        <f t="shared" si="6"/>
        <v>2468.7898478966558</v>
      </c>
      <c r="K71" s="108">
        <f t="shared" si="6"/>
        <v>3151.817911979756</v>
      </c>
      <c r="L71" s="108">
        <f t="shared" si="6"/>
        <v>3801.6660225459154</v>
      </c>
      <c r="M71" s="108">
        <f t="shared" si="6"/>
        <v>4567.4186157640688</v>
      </c>
      <c r="N71" s="108">
        <f t="shared" si="6"/>
        <v>5562.7304135410541</v>
      </c>
      <c r="O71" s="108">
        <f t="shared" si="6"/>
        <v>6212.5584663956215</v>
      </c>
      <c r="P71" s="108">
        <f t="shared" si="6"/>
        <v>3571.2238043255843</v>
      </c>
      <c r="Q71" s="108">
        <f t="shared" si="6"/>
        <v>4501.1503995983985</v>
      </c>
      <c r="R71" s="108">
        <f t="shared" si="6"/>
        <v>5466.0052004213276</v>
      </c>
      <c r="S71" s="108">
        <f t="shared" si="6"/>
        <v>6221.4007723032155</v>
      </c>
      <c r="T71" s="108">
        <f t="shared" si="6"/>
        <v>8084.3960564885319</v>
      </c>
      <c r="U71" s="109">
        <f t="shared" si="6"/>
        <v>8463.826409577794</v>
      </c>
    </row>
    <row r="72" spans="1:24" ht="15.75">
      <c r="A72" s="223"/>
      <c r="B72" s="218">
        <v>2800</v>
      </c>
      <c r="C72" s="219"/>
      <c r="D72" s="108">
        <f t="shared" si="7"/>
        <v>2106.2400087490164</v>
      </c>
      <c r="E72" s="108">
        <f t="shared" si="7"/>
        <v>2684.2850071013181</v>
      </c>
      <c r="F72" s="108">
        <f t="shared" si="7"/>
        <v>3155.7964136570267</v>
      </c>
      <c r="G72" s="108">
        <f t="shared" si="7"/>
        <v>3681.7335691477265</v>
      </c>
      <c r="H72" s="108">
        <f t="shared" si="7"/>
        <v>4603.8202790699952</v>
      </c>
      <c r="I72" s="108">
        <f t="shared" si="6"/>
        <v>5189.8601606567618</v>
      </c>
      <c r="J72" s="108">
        <f t="shared" si="6"/>
        <v>2658.6967592733213</v>
      </c>
      <c r="K72" s="108">
        <f t="shared" si="6"/>
        <v>3394.2654436705066</v>
      </c>
      <c r="L72" s="108">
        <f t="shared" si="6"/>
        <v>4094.1018704340636</v>
      </c>
      <c r="M72" s="108">
        <f t="shared" si="6"/>
        <v>4918.758509284381</v>
      </c>
      <c r="N72" s="108">
        <f t="shared" si="6"/>
        <v>5990.6327530442122</v>
      </c>
      <c r="O72" s="108">
        <f t="shared" si="6"/>
        <v>6690.4475791952846</v>
      </c>
      <c r="P72" s="108">
        <f t="shared" si="6"/>
        <v>3845.9333277352448</v>
      </c>
      <c r="Q72" s="108">
        <f t="shared" si="6"/>
        <v>4847.3927380290434</v>
      </c>
      <c r="R72" s="108">
        <f t="shared" si="6"/>
        <v>5886.4671389152763</v>
      </c>
      <c r="S72" s="108">
        <f t="shared" si="6"/>
        <v>6699.9700624803863</v>
      </c>
      <c r="T72" s="108">
        <f t="shared" si="6"/>
        <v>8706.2726762184193</v>
      </c>
      <c r="U72" s="109">
        <f t="shared" si="6"/>
        <v>9114.8899795453162</v>
      </c>
    </row>
    <row r="73" spans="1:24" ht="16.5" thickBot="1">
      <c r="A73" s="224"/>
      <c r="B73" s="220">
        <v>3000</v>
      </c>
      <c r="C73" s="221"/>
      <c r="D73" s="110">
        <f t="shared" si="7"/>
        <v>2256.6857236596607</v>
      </c>
      <c r="E73" s="110">
        <f t="shared" si="7"/>
        <v>2876.0196504656983</v>
      </c>
      <c r="F73" s="110">
        <f t="shared" si="7"/>
        <v>3381.2104432039573</v>
      </c>
      <c r="G73" s="110">
        <f t="shared" si="7"/>
        <v>3944.7145383725638</v>
      </c>
      <c r="H73" s="110">
        <f t="shared" si="7"/>
        <v>4932.6645847178515</v>
      </c>
      <c r="I73" s="110">
        <f t="shared" si="6"/>
        <v>5560.5644578465299</v>
      </c>
      <c r="J73" s="110">
        <f t="shared" si="6"/>
        <v>2848.6036706499872</v>
      </c>
      <c r="K73" s="110">
        <f t="shared" si="6"/>
        <v>3636.7129753612571</v>
      </c>
      <c r="L73" s="110">
        <f t="shared" si="6"/>
        <v>4386.5377183222099</v>
      </c>
      <c r="M73" s="110">
        <f t="shared" si="6"/>
        <v>5270.0984028046942</v>
      </c>
      <c r="N73" s="110">
        <f t="shared" si="6"/>
        <v>6418.5350925473695</v>
      </c>
      <c r="O73" s="110">
        <f t="shared" si="6"/>
        <v>7168.3366919949476</v>
      </c>
      <c r="P73" s="110">
        <f t="shared" si="6"/>
        <v>4120.6428511449049</v>
      </c>
      <c r="Q73" s="110">
        <f t="shared" si="6"/>
        <v>5193.63507645969</v>
      </c>
      <c r="R73" s="110">
        <f t="shared" si="6"/>
        <v>6306.9290774092242</v>
      </c>
      <c r="S73" s="110">
        <f t="shared" si="6"/>
        <v>7178.5393526575563</v>
      </c>
      <c r="T73" s="110">
        <f t="shared" si="6"/>
        <v>9328.1492959483057</v>
      </c>
      <c r="U73" s="111">
        <f t="shared" si="6"/>
        <v>9765.9535495128384</v>
      </c>
    </row>
    <row r="74" spans="1:24" ht="15.75">
      <c r="A74" s="103"/>
      <c r="B74" s="103"/>
      <c r="C74" s="103"/>
      <c r="D74" s="103"/>
      <c r="E74" s="103"/>
      <c r="F74" s="103"/>
      <c r="G74" s="103"/>
      <c r="H74" s="103"/>
      <c r="I74" s="103"/>
      <c r="J74" s="103"/>
      <c r="K74" s="103"/>
      <c r="L74" s="103"/>
      <c r="M74" s="103"/>
      <c r="N74" s="103"/>
      <c r="O74" s="103"/>
      <c r="P74" s="103"/>
      <c r="Q74" s="103"/>
      <c r="R74" s="103"/>
      <c r="S74" s="103"/>
      <c r="T74" s="103"/>
      <c r="U74" s="103"/>
      <c r="V74" s="4"/>
      <c r="W74" s="4"/>
      <c r="X74" s="4"/>
    </row>
    <row r="75" spans="1:24" ht="15.75">
      <c r="A75" s="103"/>
      <c r="B75" s="112"/>
      <c r="C75" s="112"/>
      <c r="D75" s="6"/>
      <c r="E75" s="6"/>
      <c r="F75" s="112"/>
      <c r="G75" s="112"/>
      <c r="H75" s="112"/>
      <c r="I75" s="112"/>
      <c r="J75" s="112"/>
      <c r="K75" s="112"/>
      <c r="L75" s="112"/>
      <c r="M75" s="112"/>
      <c r="N75" s="112"/>
      <c r="O75" s="112"/>
      <c r="P75" s="112"/>
      <c r="Q75" s="112"/>
      <c r="R75" s="103"/>
      <c r="S75" s="103"/>
      <c r="T75" s="103"/>
      <c r="U75" s="103"/>
      <c r="V75" s="4"/>
      <c r="W75" s="4"/>
      <c r="X75" s="4"/>
    </row>
    <row r="76" spans="1:24" ht="15.75">
      <c r="A76" s="177"/>
      <c r="B76" s="178"/>
      <c r="C76" s="178"/>
      <c r="D76" s="179"/>
      <c r="E76" s="179"/>
      <c r="F76" s="178"/>
      <c r="G76" s="178"/>
      <c r="H76" s="178"/>
      <c r="I76" s="178"/>
      <c r="J76" s="178"/>
      <c r="K76" s="178"/>
      <c r="L76" s="178"/>
      <c r="M76" s="178"/>
      <c r="N76" s="178"/>
      <c r="O76" s="178"/>
      <c r="P76" s="178"/>
      <c r="Q76" s="178"/>
      <c r="R76" s="177"/>
      <c r="S76" s="177"/>
      <c r="T76" s="177"/>
      <c r="U76" s="177"/>
      <c r="V76" s="4"/>
      <c r="W76" s="4"/>
      <c r="X76" s="4"/>
    </row>
    <row r="77" spans="1:24" ht="15.75">
      <c r="A77" s="180"/>
      <c r="B77" s="180"/>
      <c r="C77" s="180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</row>
    <row r="78" spans="1:24" ht="15.75">
      <c r="A78" s="23"/>
      <c r="B78" s="23"/>
      <c r="C78" s="23"/>
      <c r="D78" s="23"/>
      <c r="E78" s="23"/>
      <c r="F78" s="23"/>
      <c r="G78" s="23"/>
      <c r="H78" s="23"/>
      <c r="I78" s="23"/>
      <c r="J78" s="23"/>
      <c r="K78" s="23"/>
      <c r="L78" s="23"/>
      <c r="M78" s="23"/>
      <c r="N78" s="23"/>
      <c r="O78" s="23"/>
      <c r="P78" s="23"/>
      <c r="Q78" s="23"/>
      <c r="R78" s="23"/>
      <c r="S78" s="23"/>
      <c r="T78" s="23"/>
      <c r="U78" s="23"/>
    </row>
    <row r="79" spans="1:24" ht="16.5" thickBot="1">
      <c r="A79" s="23"/>
      <c r="B79" s="23"/>
      <c r="C79" s="23"/>
      <c r="D79" s="23"/>
      <c r="E79" s="23"/>
      <c r="F79" s="23"/>
      <c r="G79" s="23"/>
      <c r="H79" s="23"/>
      <c r="I79" s="23"/>
      <c r="J79" s="23"/>
      <c r="K79" s="23"/>
      <c r="L79" s="23"/>
      <c r="M79" s="23"/>
      <c r="N79" s="23"/>
      <c r="O79" s="23"/>
      <c r="P79" s="23"/>
      <c r="Q79" s="23"/>
      <c r="R79" s="23"/>
      <c r="S79" s="23"/>
      <c r="T79" s="23"/>
      <c r="U79" s="23"/>
    </row>
    <row r="80" spans="1:24" ht="16.5" thickBot="1">
      <c r="A80" s="203" t="str">
        <f>B21&amp;"/"&amp;B22&amp;"/"&amp;B23&amp;"  HEAT OUTPUT (KCal)"</f>
        <v>75/65/21  HEAT OUTPUT (KCal)</v>
      </c>
      <c r="B80" s="204"/>
      <c r="C80" s="204"/>
      <c r="D80" s="204"/>
      <c r="E80" s="204"/>
      <c r="F80" s="204"/>
      <c r="G80" s="204"/>
      <c r="H80" s="204"/>
      <c r="I80" s="204"/>
      <c r="J80" s="204"/>
      <c r="K80" s="204"/>
      <c r="L80" s="204"/>
      <c r="M80" s="204"/>
      <c r="N80" s="204"/>
      <c r="O80" s="204"/>
      <c r="P80" s="204"/>
      <c r="Q80" s="204"/>
      <c r="R80" s="204"/>
      <c r="S80" s="204"/>
      <c r="T80" s="204"/>
      <c r="U80" s="205"/>
      <c r="V80" s="12"/>
      <c r="W80" s="12"/>
      <c r="X80" s="12"/>
    </row>
    <row r="81" spans="1:21" ht="15.75">
      <c r="A81" s="103"/>
      <c r="B81" s="227" t="s">
        <v>34</v>
      </c>
      <c r="C81" s="228"/>
      <c r="D81" s="200" t="s">
        <v>10</v>
      </c>
      <c r="E81" s="201"/>
      <c r="F81" s="201"/>
      <c r="G81" s="201"/>
      <c r="H81" s="201"/>
      <c r="I81" s="202"/>
      <c r="J81" s="200" t="s">
        <v>11</v>
      </c>
      <c r="K81" s="201"/>
      <c r="L81" s="201"/>
      <c r="M81" s="201"/>
      <c r="N81" s="201"/>
      <c r="O81" s="202"/>
      <c r="P81" s="200" t="s">
        <v>97</v>
      </c>
      <c r="Q81" s="201"/>
      <c r="R81" s="201"/>
      <c r="S81" s="201"/>
      <c r="T81" s="201"/>
      <c r="U81" s="202"/>
    </row>
    <row r="82" spans="1:21" ht="16.5" thickBot="1">
      <c r="A82" s="103"/>
      <c r="B82" s="220" t="s">
        <v>35</v>
      </c>
      <c r="C82" s="221"/>
      <c r="D82" s="105">
        <v>300</v>
      </c>
      <c r="E82" s="106">
        <v>400</v>
      </c>
      <c r="F82" s="106">
        <v>500</v>
      </c>
      <c r="G82" s="106">
        <v>600</v>
      </c>
      <c r="H82" s="106">
        <v>800</v>
      </c>
      <c r="I82" s="107">
        <v>900</v>
      </c>
      <c r="J82" s="105">
        <v>300</v>
      </c>
      <c r="K82" s="106">
        <v>400</v>
      </c>
      <c r="L82" s="106">
        <v>500</v>
      </c>
      <c r="M82" s="106">
        <v>600</v>
      </c>
      <c r="N82" s="106">
        <v>700</v>
      </c>
      <c r="O82" s="107">
        <v>900</v>
      </c>
      <c r="P82" s="105">
        <v>300</v>
      </c>
      <c r="Q82" s="106">
        <v>400</v>
      </c>
      <c r="R82" s="106">
        <v>500</v>
      </c>
      <c r="S82" s="106">
        <v>600</v>
      </c>
      <c r="T82" s="106">
        <v>800</v>
      </c>
      <c r="U82" s="107">
        <v>900</v>
      </c>
    </row>
    <row r="83" spans="1:21" ht="15" customHeight="1">
      <c r="A83" s="222" t="s">
        <v>36</v>
      </c>
      <c r="B83" s="200">
        <v>300</v>
      </c>
      <c r="C83" s="202"/>
      <c r="D83" s="108">
        <f t="shared" ref="D83:H95" si="8">D29/1.16</f>
        <v>90.486020617817502</v>
      </c>
      <c r="E83" s="108">
        <f t="shared" si="8"/>
        <v>114.16766739080335</v>
      </c>
      <c r="F83" s="108">
        <f t="shared" si="8"/>
        <v>137.08843966720946</v>
      </c>
      <c r="G83" s="108">
        <f t="shared" si="8"/>
        <v>159.50104355416002</v>
      </c>
      <c r="H83" s="108">
        <f t="shared" si="8"/>
        <v>181.4262866708651</v>
      </c>
      <c r="I83" s="108">
        <f t="shared" ref="I83:U83" si="9">I29/1.16</f>
        <v>224.77563858854603</v>
      </c>
      <c r="J83" s="108">
        <f t="shared" si="9"/>
        <v>128.78672232373242</v>
      </c>
      <c r="K83" s="108">
        <f t="shared" si="9"/>
        <v>177.16372640208976</v>
      </c>
      <c r="L83" s="108">
        <f t="shared" si="9"/>
        <v>210.66586592166058</v>
      </c>
      <c r="M83" s="108">
        <f t="shared" si="9"/>
        <v>243.30248858071513</v>
      </c>
      <c r="N83" s="108">
        <f t="shared" si="9"/>
        <v>312.25066399722743</v>
      </c>
      <c r="O83" s="108">
        <f t="shared" si="9"/>
        <v>340.38517580993323</v>
      </c>
      <c r="P83" s="108">
        <f t="shared" si="9"/>
        <v>153.43606427667885</v>
      </c>
      <c r="Q83" s="108">
        <f t="shared" si="9"/>
        <v>193.63685922560387</v>
      </c>
      <c r="R83" s="108">
        <f t="shared" si="9"/>
        <v>232.15908313275762</v>
      </c>
      <c r="S83" s="108">
        <f t="shared" si="9"/>
        <v>269.08571196683391</v>
      </c>
      <c r="T83" s="108">
        <f t="shared" si="9"/>
        <v>304.06685452252231</v>
      </c>
      <c r="U83" s="108">
        <f t="shared" si="9"/>
        <v>373.95358325401071</v>
      </c>
    </row>
    <row r="84" spans="1:21" ht="15.75">
      <c r="A84" s="223"/>
      <c r="B84" s="218">
        <v>400</v>
      </c>
      <c r="C84" s="219"/>
      <c r="D84" s="108">
        <f t="shared" si="8"/>
        <v>120.64802749042333</v>
      </c>
      <c r="E84" s="108">
        <f t="shared" si="8"/>
        <v>152.22355652107115</v>
      </c>
      <c r="F84" s="108">
        <f t="shared" si="8"/>
        <v>182.78458622294593</v>
      </c>
      <c r="G84" s="108">
        <f t="shared" si="8"/>
        <v>212.66805807221334</v>
      </c>
      <c r="H84" s="108">
        <f t="shared" si="8"/>
        <v>241.90171556115348</v>
      </c>
      <c r="I84" s="108">
        <f t="shared" ref="I84:U84" si="10">I30/1.16</f>
        <v>299.70085145139467</v>
      </c>
      <c r="J84" s="108">
        <f t="shared" si="10"/>
        <v>171.71562976497654</v>
      </c>
      <c r="K84" s="108">
        <f t="shared" si="10"/>
        <v>236.21830186945303</v>
      </c>
      <c r="L84" s="108">
        <f t="shared" si="10"/>
        <v>280.88782122888074</v>
      </c>
      <c r="M84" s="108">
        <f t="shared" si="10"/>
        <v>324.40331810762012</v>
      </c>
      <c r="N84" s="108">
        <f t="shared" si="10"/>
        <v>416.33421866296987</v>
      </c>
      <c r="O84" s="108">
        <f t="shared" si="10"/>
        <v>453.84690107991099</v>
      </c>
      <c r="P84" s="108">
        <f t="shared" si="10"/>
        <v>204.5814190355718</v>
      </c>
      <c r="Q84" s="108">
        <f t="shared" si="10"/>
        <v>258.18247896747187</v>
      </c>
      <c r="R84" s="108">
        <f t="shared" si="10"/>
        <v>309.54544417701015</v>
      </c>
      <c r="S84" s="108">
        <f t="shared" si="10"/>
        <v>358.78094928911185</v>
      </c>
      <c r="T84" s="108">
        <f t="shared" si="10"/>
        <v>405.42247269669633</v>
      </c>
      <c r="U84" s="108">
        <f t="shared" si="10"/>
        <v>498.60477767201428</v>
      </c>
    </row>
    <row r="85" spans="1:21" ht="15.75">
      <c r="A85" s="223"/>
      <c r="B85" s="218">
        <v>500</v>
      </c>
      <c r="C85" s="219"/>
      <c r="D85" s="108">
        <f t="shared" si="8"/>
        <v>150.81003436302919</v>
      </c>
      <c r="E85" s="108">
        <f t="shared" si="8"/>
        <v>190.2794456513389</v>
      </c>
      <c r="F85" s="108">
        <f t="shared" si="8"/>
        <v>228.48073277868241</v>
      </c>
      <c r="G85" s="108">
        <f t="shared" si="8"/>
        <v>265.83507259026669</v>
      </c>
      <c r="H85" s="108">
        <f t="shared" si="8"/>
        <v>302.37714445144184</v>
      </c>
      <c r="I85" s="108">
        <f t="shared" ref="I85:U85" si="11">I31/1.16</f>
        <v>374.62606431424337</v>
      </c>
      <c r="J85" s="108">
        <f t="shared" si="11"/>
        <v>214.64453720622069</v>
      </c>
      <c r="K85" s="108">
        <f t="shared" si="11"/>
        <v>295.27287733681629</v>
      </c>
      <c r="L85" s="108">
        <f t="shared" si="11"/>
        <v>351.10977653610098</v>
      </c>
      <c r="M85" s="108">
        <f t="shared" si="11"/>
        <v>405.50414763452522</v>
      </c>
      <c r="N85" s="108">
        <f t="shared" si="11"/>
        <v>520.41777332871243</v>
      </c>
      <c r="O85" s="108">
        <f t="shared" si="11"/>
        <v>567.30862634988875</v>
      </c>
      <c r="P85" s="108">
        <f t="shared" si="11"/>
        <v>255.72677379446478</v>
      </c>
      <c r="Q85" s="108">
        <f t="shared" si="11"/>
        <v>322.72809870933975</v>
      </c>
      <c r="R85" s="108">
        <f t="shared" si="11"/>
        <v>386.93180522126266</v>
      </c>
      <c r="S85" s="108">
        <f t="shared" si="11"/>
        <v>448.47618661138978</v>
      </c>
      <c r="T85" s="108">
        <f t="shared" si="11"/>
        <v>506.77809087087047</v>
      </c>
      <c r="U85" s="108">
        <f t="shared" si="11"/>
        <v>623.25597209001785</v>
      </c>
    </row>
    <row r="86" spans="1:21" ht="15.75">
      <c r="A86" s="223"/>
      <c r="B86" s="218">
        <v>600</v>
      </c>
      <c r="C86" s="219"/>
      <c r="D86" s="108">
        <f t="shared" si="8"/>
        <v>180.972041235635</v>
      </c>
      <c r="E86" s="108">
        <f t="shared" si="8"/>
        <v>228.33533478160669</v>
      </c>
      <c r="F86" s="108">
        <f t="shared" si="8"/>
        <v>274.17687933441891</v>
      </c>
      <c r="G86" s="108">
        <f t="shared" si="8"/>
        <v>319.00208710832004</v>
      </c>
      <c r="H86" s="108">
        <f t="shared" si="8"/>
        <v>362.85257334173019</v>
      </c>
      <c r="I86" s="108">
        <f t="shared" ref="I86:U86" si="12">I32/1.16</f>
        <v>449.55127717709206</v>
      </c>
      <c r="J86" s="108">
        <f t="shared" si="12"/>
        <v>257.57344464746484</v>
      </c>
      <c r="K86" s="108">
        <f t="shared" si="12"/>
        <v>354.32745280417953</v>
      </c>
      <c r="L86" s="108">
        <f t="shared" si="12"/>
        <v>421.33173184332117</v>
      </c>
      <c r="M86" s="108">
        <f t="shared" si="12"/>
        <v>486.60497716143027</v>
      </c>
      <c r="N86" s="108">
        <f t="shared" si="12"/>
        <v>624.50132799445487</v>
      </c>
      <c r="O86" s="108">
        <f t="shared" si="12"/>
        <v>680.77035161986646</v>
      </c>
      <c r="P86" s="108">
        <f t="shared" si="12"/>
        <v>306.8721285533577</v>
      </c>
      <c r="Q86" s="108">
        <f t="shared" si="12"/>
        <v>387.27371845120774</v>
      </c>
      <c r="R86" s="108">
        <f t="shared" si="12"/>
        <v>464.31816626551523</v>
      </c>
      <c r="S86" s="108">
        <f t="shared" si="12"/>
        <v>538.17142393366782</v>
      </c>
      <c r="T86" s="108">
        <f t="shared" si="12"/>
        <v>608.13370904504461</v>
      </c>
      <c r="U86" s="108">
        <f t="shared" si="12"/>
        <v>747.90716650802142</v>
      </c>
    </row>
    <row r="87" spans="1:21" ht="15.75">
      <c r="A87" s="223"/>
      <c r="B87" s="218">
        <v>700</v>
      </c>
      <c r="C87" s="219"/>
      <c r="D87" s="108">
        <f t="shared" si="8"/>
        <v>211.13404810824082</v>
      </c>
      <c r="E87" s="108">
        <f t="shared" si="8"/>
        <v>266.39122391187448</v>
      </c>
      <c r="F87" s="108">
        <f t="shared" si="8"/>
        <v>319.87302589015536</v>
      </c>
      <c r="G87" s="108">
        <f t="shared" si="8"/>
        <v>372.16910162637339</v>
      </c>
      <c r="H87" s="108">
        <f t="shared" si="8"/>
        <v>423.3280022320186</v>
      </c>
      <c r="I87" s="108">
        <f t="shared" ref="I87:U87" si="13">I33/1.16</f>
        <v>524.4764900399407</v>
      </c>
      <c r="J87" s="108">
        <f t="shared" si="13"/>
        <v>300.50235208870896</v>
      </c>
      <c r="K87" s="108">
        <f t="shared" si="13"/>
        <v>413.38202827154277</v>
      </c>
      <c r="L87" s="108">
        <f t="shared" si="13"/>
        <v>491.55368715054135</v>
      </c>
      <c r="M87" s="108">
        <f t="shared" si="13"/>
        <v>567.7058066883352</v>
      </c>
      <c r="N87" s="108">
        <f t="shared" si="13"/>
        <v>728.58488266019731</v>
      </c>
      <c r="O87" s="108">
        <f t="shared" si="13"/>
        <v>794.23207688984428</v>
      </c>
      <c r="P87" s="108">
        <f t="shared" si="13"/>
        <v>358.01748331225065</v>
      </c>
      <c r="Q87" s="108">
        <f t="shared" si="13"/>
        <v>451.81933819307579</v>
      </c>
      <c r="R87" s="108">
        <f t="shared" si="13"/>
        <v>541.70452730976774</v>
      </c>
      <c r="S87" s="108">
        <f t="shared" si="13"/>
        <v>627.8666612559457</v>
      </c>
      <c r="T87" s="108">
        <f t="shared" si="13"/>
        <v>709.48932721921869</v>
      </c>
      <c r="U87" s="108">
        <f t="shared" si="13"/>
        <v>872.55836092602487</v>
      </c>
    </row>
    <row r="88" spans="1:21" ht="15.75">
      <c r="A88" s="223"/>
      <c r="B88" s="218">
        <v>800</v>
      </c>
      <c r="C88" s="219"/>
      <c r="D88" s="108">
        <f t="shared" si="8"/>
        <v>241.29605498084666</v>
      </c>
      <c r="E88" s="108">
        <f t="shared" si="8"/>
        <v>304.44711304214229</v>
      </c>
      <c r="F88" s="108">
        <f t="shared" si="8"/>
        <v>365.56917244589187</v>
      </c>
      <c r="G88" s="108">
        <f t="shared" si="8"/>
        <v>425.33611614442668</v>
      </c>
      <c r="H88" s="108">
        <f t="shared" si="8"/>
        <v>483.80343112230696</v>
      </c>
      <c r="I88" s="108">
        <f t="shared" ref="I88:U88" si="14">I34/1.16</f>
        <v>599.40170290278934</v>
      </c>
      <c r="J88" s="108">
        <f t="shared" si="14"/>
        <v>343.43125952995308</v>
      </c>
      <c r="K88" s="108">
        <f t="shared" si="14"/>
        <v>472.43660373890606</v>
      </c>
      <c r="L88" s="108">
        <f t="shared" si="14"/>
        <v>561.77564245776148</v>
      </c>
      <c r="M88" s="108">
        <f t="shared" si="14"/>
        <v>648.80663621524025</v>
      </c>
      <c r="N88" s="108">
        <f t="shared" si="14"/>
        <v>832.66843732593975</v>
      </c>
      <c r="O88" s="108">
        <f t="shared" si="14"/>
        <v>907.69380215982198</v>
      </c>
      <c r="P88" s="108">
        <f t="shared" si="14"/>
        <v>409.1628380711436</v>
      </c>
      <c r="Q88" s="108">
        <f t="shared" si="14"/>
        <v>516.36495793494373</v>
      </c>
      <c r="R88" s="108">
        <f t="shared" si="14"/>
        <v>619.09088835402031</v>
      </c>
      <c r="S88" s="108">
        <f t="shared" si="14"/>
        <v>717.56189857822369</v>
      </c>
      <c r="T88" s="108">
        <f t="shared" si="14"/>
        <v>810.84494539339266</v>
      </c>
      <c r="U88" s="108">
        <f t="shared" si="14"/>
        <v>997.20955534402856</v>
      </c>
    </row>
    <row r="89" spans="1:21" ht="16.5" thickBot="1">
      <c r="A89" s="223"/>
      <c r="B89" s="218">
        <v>900</v>
      </c>
      <c r="C89" s="219"/>
      <c r="D89" s="173">
        <f t="shared" si="8"/>
        <v>271.45806185345253</v>
      </c>
      <c r="E89" s="173">
        <f t="shared" si="8"/>
        <v>342.50300217241005</v>
      </c>
      <c r="F89" s="173">
        <f t="shared" si="8"/>
        <v>411.26531900162837</v>
      </c>
      <c r="G89" s="173">
        <f t="shared" si="8"/>
        <v>478.50313066248003</v>
      </c>
      <c r="H89" s="173">
        <f t="shared" si="8"/>
        <v>544.27886001259526</v>
      </c>
      <c r="I89" s="173">
        <f t="shared" ref="I89:U89" si="15">I35/1.16</f>
        <v>674.32691576563809</v>
      </c>
      <c r="J89" s="173">
        <f t="shared" si="15"/>
        <v>386.36016697119726</v>
      </c>
      <c r="K89" s="173">
        <f t="shared" si="15"/>
        <v>531.49117920626929</v>
      </c>
      <c r="L89" s="173">
        <f t="shared" si="15"/>
        <v>631.99759776498183</v>
      </c>
      <c r="M89" s="173">
        <f t="shared" si="15"/>
        <v>729.90746574214529</v>
      </c>
      <c r="N89" s="173">
        <f t="shared" si="15"/>
        <v>936.75199199168219</v>
      </c>
      <c r="O89" s="173">
        <f t="shared" si="15"/>
        <v>1021.1555274297998</v>
      </c>
      <c r="P89" s="173">
        <f t="shared" si="15"/>
        <v>460.30819283003666</v>
      </c>
      <c r="Q89" s="173">
        <f t="shared" si="15"/>
        <v>580.91057767681161</v>
      </c>
      <c r="R89" s="173">
        <f t="shared" si="15"/>
        <v>696.47724939827276</v>
      </c>
      <c r="S89" s="173">
        <f t="shared" si="15"/>
        <v>807.25713590050168</v>
      </c>
      <c r="T89" s="173">
        <f t="shared" si="15"/>
        <v>912.20056356756686</v>
      </c>
      <c r="U89" s="173">
        <f t="shared" si="15"/>
        <v>1121.8607497620321</v>
      </c>
    </row>
    <row r="90" spans="1:21" ht="16.5" thickBot="1">
      <c r="A90" s="223"/>
      <c r="B90" s="218">
        <v>1000</v>
      </c>
      <c r="C90" s="219"/>
      <c r="D90" s="169">
        <f t="shared" si="8"/>
        <v>301.62006872605838</v>
      </c>
      <c r="E90" s="169">
        <f t="shared" si="8"/>
        <v>380.55889130267781</v>
      </c>
      <c r="F90" s="169">
        <f t="shared" si="8"/>
        <v>456.96146555736482</v>
      </c>
      <c r="G90" s="169">
        <f t="shared" si="8"/>
        <v>531.67014518053338</v>
      </c>
      <c r="H90" s="169">
        <f t="shared" si="8"/>
        <v>604.75428890288367</v>
      </c>
      <c r="I90" s="169">
        <f t="shared" ref="I90:U90" si="16">I36/1.16</f>
        <v>749.25212862848673</v>
      </c>
      <c r="J90" s="169">
        <f t="shared" si="16"/>
        <v>429.28907441244138</v>
      </c>
      <c r="K90" s="169">
        <f t="shared" si="16"/>
        <v>590.54575467363259</v>
      </c>
      <c r="L90" s="169">
        <f t="shared" si="16"/>
        <v>702.21955307220196</v>
      </c>
      <c r="M90" s="169">
        <f t="shared" si="16"/>
        <v>811.00829526905045</v>
      </c>
      <c r="N90" s="169">
        <f t="shared" si="16"/>
        <v>1040.8355466574249</v>
      </c>
      <c r="O90" s="169">
        <f t="shared" si="16"/>
        <v>1134.6172526997775</v>
      </c>
      <c r="P90" s="169">
        <f t="shared" si="16"/>
        <v>511.45354758892955</v>
      </c>
      <c r="Q90" s="169">
        <f t="shared" si="16"/>
        <v>645.45619741867949</v>
      </c>
      <c r="R90" s="169">
        <f t="shared" si="16"/>
        <v>773.86361044252533</v>
      </c>
      <c r="S90" s="169">
        <f t="shared" si="16"/>
        <v>896.95237322277956</v>
      </c>
      <c r="T90" s="169">
        <f t="shared" si="16"/>
        <v>1013.5561817417409</v>
      </c>
      <c r="U90" s="175">
        <f t="shared" si="16"/>
        <v>1246.5119441800357</v>
      </c>
    </row>
    <row r="91" spans="1:21" ht="15.75">
      <c r="A91" s="223"/>
      <c r="B91" s="218">
        <v>1100</v>
      </c>
      <c r="C91" s="219"/>
      <c r="D91" s="108">
        <f t="shared" si="8"/>
        <v>331.78207559866416</v>
      </c>
      <c r="E91" s="108">
        <f t="shared" si="8"/>
        <v>418.61478043294562</v>
      </c>
      <c r="F91" s="108">
        <f t="shared" si="8"/>
        <v>502.65761211310138</v>
      </c>
      <c r="G91" s="108">
        <f t="shared" si="8"/>
        <v>584.83715969858667</v>
      </c>
      <c r="H91" s="108">
        <f t="shared" si="8"/>
        <v>665.22971779317209</v>
      </c>
      <c r="I91" s="108">
        <f t="shared" ref="I91:U91" si="17">I37/1.16</f>
        <v>824.17734149133537</v>
      </c>
      <c r="J91" s="108">
        <f t="shared" si="17"/>
        <v>472.21798185368556</v>
      </c>
      <c r="K91" s="108">
        <f t="shared" si="17"/>
        <v>649.60033014099577</v>
      </c>
      <c r="L91" s="108">
        <f t="shared" si="17"/>
        <v>772.44150837942209</v>
      </c>
      <c r="M91" s="108">
        <f t="shared" si="17"/>
        <v>892.10912479595527</v>
      </c>
      <c r="N91" s="108">
        <f t="shared" si="17"/>
        <v>1144.9191013231671</v>
      </c>
      <c r="O91" s="108">
        <f t="shared" si="17"/>
        <v>1248.0789779697552</v>
      </c>
      <c r="P91" s="108">
        <f t="shared" si="17"/>
        <v>562.59890234782256</v>
      </c>
      <c r="Q91" s="108">
        <f t="shared" si="17"/>
        <v>710.0018171605476</v>
      </c>
      <c r="R91" s="108">
        <f t="shared" si="17"/>
        <v>851.24997148677778</v>
      </c>
      <c r="S91" s="108">
        <f t="shared" si="17"/>
        <v>986.64761054505766</v>
      </c>
      <c r="T91" s="108">
        <f t="shared" si="17"/>
        <v>1114.9117999159148</v>
      </c>
      <c r="U91" s="108">
        <f t="shared" si="17"/>
        <v>1371.1631385980393</v>
      </c>
    </row>
    <row r="92" spans="1:21" ht="15.75">
      <c r="A92" s="223"/>
      <c r="B92" s="218">
        <v>1200</v>
      </c>
      <c r="C92" s="219"/>
      <c r="D92" s="108">
        <f t="shared" si="8"/>
        <v>361.94408247127001</v>
      </c>
      <c r="E92" s="108">
        <f t="shared" si="8"/>
        <v>456.67066956321338</v>
      </c>
      <c r="F92" s="108">
        <f t="shared" si="8"/>
        <v>548.35375866883783</v>
      </c>
      <c r="G92" s="108">
        <f t="shared" si="8"/>
        <v>638.00417421664008</v>
      </c>
      <c r="H92" s="108">
        <f t="shared" si="8"/>
        <v>725.70514668346038</v>
      </c>
      <c r="I92" s="108">
        <f t="shared" ref="I92:U92" si="18">I38/1.16</f>
        <v>899.10255435418412</v>
      </c>
      <c r="J92" s="108">
        <f t="shared" si="18"/>
        <v>515.14688929492968</v>
      </c>
      <c r="K92" s="108">
        <f t="shared" si="18"/>
        <v>708.65490560835906</v>
      </c>
      <c r="L92" s="108">
        <f t="shared" si="18"/>
        <v>842.66346368664233</v>
      </c>
      <c r="M92" s="108">
        <f t="shared" si="18"/>
        <v>973.20995432286054</v>
      </c>
      <c r="N92" s="108">
        <f t="shared" si="18"/>
        <v>1249.0026559889097</v>
      </c>
      <c r="O92" s="108">
        <f t="shared" si="18"/>
        <v>1361.5407032397329</v>
      </c>
      <c r="P92" s="108">
        <f t="shared" si="18"/>
        <v>613.74425710671539</v>
      </c>
      <c r="Q92" s="108">
        <f t="shared" si="18"/>
        <v>774.54743690241548</v>
      </c>
      <c r="R92" s="108">
        <f t="shared" si="18"/>
        <v>928.63633253103046</v>
      </c>
      <c r="S92" s="108">
        <f t="shared" si="18"/>
        <v>1076.3428478673356</v>
      </c>
      <c r="T92" s="108">
        <f t="shared" si="18"/>
        <v>1216.2674180900892</v>
      </c>
      <c r="U92" s="108">
        <f t="shared" si="18"/>
        <v>1495.8143330160428</v>
      </c>
    </row>
    <row r="93" spans="1:21" ht="15.75">
      <c r="A93" s="223"/>
      <c r="B93" s="218">
        <v>1300</v>
      </c>
      <c r="C93" s="219"/>
      <c r="D93" s="108">
        <f t="shared" si="8"/>
        <v>392.10608934387585</v>
      </c>
      <c r="E93" s="108">
        <f t="shared" si="8"/>
        <v>494.72655869348119</v>
      </c>
      <c r="F93" s="108">
        <f t="shared" si="8"/>
        <v>594.04990522457433</v>
      </c>
      <c r="G93" s="108">
        <f t="shared" si="8"/>
        <v>691.17118873469337</v>
      </c>
      <c r="H93" s="108">
        <f t="shared" si="8"/>
        <v>786.1805755737488</v>
      </c>
      <c r="I93" s="108">
        <f t="shared" ref="I93:U93" si="19">I39/1.16</f>
        <v>974.02776721703253</v>
      </c>
      <c r="J93" s="108">
        <f t="shared" si="19"/>
        <v>558.07579673617386</v>
      </c>
      <c r="K93" s="108">
        <f t="shared" si="19"/>
        <v>767.70948107572235</v>
      </c>
      <c r="L93" s="108">
        <f t="shared" si="19"/>
        <v>912.88541899386246</v>
      </c>
      <c r="M93" s="108">
        <f t="shared" si="19"/>
        <v>1054.3107838497656</v>
      </c>
      <c r="N93" s="108">
        <f t="shared" si="19"/>
        <v>1353.0862106546522</v>
      </c>
      <c r="O93" s="108">
        <f t="shared" si="19"/>
        <v>1475.0024285097109</v>
      </c>
      <c r="P93" s="108">
        <f t="shared" si="19"/>
        <v>664.88961186560834</v>
      </c>
      <c r="Q93" s="108">
        <f t="shared" si="19"/>
        <v>839.09305664428348</v>
      </c>
      <c r="R93" s="108">
        <f t="shared" si="19"/>
        <v>1006.0226935752828</v>
      </c>
      <c r="S93" s="108">
        <f t="shared" si="19"/>
        <v>1166.0380851896134</v>
      </c>
      <c r="T93" s="108">
        <f t="shared" si="19"/>
        <v>1317.623036264263</v>
      </c>
      <c r="U93" s="108">
        <f t="shared" si="19"/>
        <v>1620.4655274340466</v>
      </c>
    </row>
    <row r="94" spans="1:21" ht="15.75">
      <c r="A94" s="223"/>
      <c r="B94" s="218">
        <v>1400</v>
      </c>
      <c r="C94" s="219"/>
      <c r="D94" s="108">
        <f t="shared" si="8"/>
        <v>422.26809621648164</v>
      </c>
      <c r="E94" s="108">
        <f t="shared" si="8"/>
        <v>532.78244782374895</v>
      </c>
      <c r="F94" s="108">
        <f t="shared" si="8"/>
        <v>639.74605178031072</v>
      </c>
      <c r="G94" s="108">
        <f t="shared" si="8"/>
        <v>744.33820325274678</v>
      </c>
      <c r="H94" s="108">
        <f t="shared" si="8"/>
        <v>846.65600446403721</v>
      </c>
      <c r="I94" s="108">
        <f t="shared" ref="I94:U94" si="20">I40/1.16</f>
        <v>1048.9529800798814</v>
      </c>
      <c r="J94" s="108">
        <f t="shared" si="20"/>
        <v>601.00470417741792</v>
      </c>
      <c r="K94" s="108">
        <f t="shared" si="20"/>
        <v>826.76405654308553</v>
      </c>
      <c r="L94" s="108">
        <f t="shared" si="20"/>
        <v>983.1073743010827</v>
      </c>
      <c r="M94" s="108">
        <f t="shared" si="20"/>
        <v>1135.4116133766704</v>
      </c>
      <c r="N94" s="108">
        <f t="shared" si="20"/>
        <v>1457.1697653203946</v>
      </c>
      <c r="O94" s="108">
        <f t="shared" si="20"/>
        <v>1588.4641537796886</v>
      </c>
      <c r="P94" s="108">
        <f t="shared" si="20"/>
        <v>716.03496662450129</v>
      </c>
      <c r="Q94" s="108">
        <f t="shared" si="20"/>
        <v>903.63867638615159</v>
      </c>
      <c r="R94" s="108">
        <f t="shared" si="20"/>
        <v>1083.4090546195355</v>
      </c>
      <c r="S94" s="108">
        <f t="shared" si="20"/>
        <v>1255.7333225118914</v>
      </c>
      <c r="T94" s="108">
        <f t="shared" si="20"/>
        <v>1418.9786544384374</v>
      </c>
      <c r="U94" s="108">
        <f t="shared" si="20"/>
        <v>1745.1167218520497</v>
      </c>
    </row>
    <row r="95" spans="1:21" ht="15.75">
      <c r="A95" s="223"/>
      <c r="B95" s="218">
        <v>1500</v>
      </c>
      <c r="C95" s="219"/>
      <c r="D95" s="108">
        <f t="shared" si="8"/>
        <v>452.43010308908754</v>
      </c>
      <c r="E95" s="108">
        <f t="shared" si="8"/>
        <v>570.83833695401677</v>
      </c>
      <c r="F95" s="108">
        <f t="shared" si="8"/>
        <v>685.44219833604734</v>
      </c>
      <c r="G95" s="108">
        <f t="shared" ref="E95:H103" si="21">G41/1.16</f>
        <v>797.50521777080007</v>
      </c>
      <c r="H95" s="108">
        <f t="shared" si="21"/>
        <v>907.13143335432562</v>
      </c>
      <c r="I95" s="108">
        <f t="shared" ref="I95:U95" si="22">I41/1.16</f>
        <v>1123.87819294273</v>
      </c>
      <c r="J95" s="108">
        <f t="shared" si="22"/>
        <v>643.9336116186621</v>
      </c>
      <c r="K95" s="108">
        <f t="shared" si="22"/>
        <v>885.81863201044882</v>
      </c>
      <c r="L95" s="108">
        <f t="shared" si="22"/>
        <v>1053.3293296083029</v>
      </c>
      <c r="M95" s="108">
        <f t="shared" si="22"/>
        <v>1216.5124429035757</v>
      </c>
      <c r="N95" s="108">
        <f t="shared" si="22"/>
        <v>1561.2533199861371</v>
      </c>
      <c r="O95" s="108">
        <f t="shared" si="22"/>
        <v>1701.9258790496665</v>
      </c>
      <c r="P95" s="108">
        <f t="shared" si="22"/>
        <v>767.18032138339436</v>
      </c>
      <c r="Q95" s="108">
        <f t="shared" si="22"/>
        <v>968.18429612801935</v>
      </c>
      <c r="R95" s="108">
        <f t="shared" si="22"/>
        <v>1160.7954156637879</v>
      </c>
      <c r="S95" s="108">
        <f t="shared" si="22"/>
        <v>1345.4285598341696</v>
      </c>
      <c r="T95" s="108">
        <f t="shared" si="22"/>
        <v>1520.3342726126111</v>
      </c>
      <c r="U95" s="108">
        <f t="shared" si="22"/>
        <v>1869.7679162700538</v>
      </c>
    </row>
    <row r="96" spans="1:21" ht="15.75">
      <c r="A96" s="223"/>
      <c r="B96" s="218">
        <v>1600</v>
      </c>
      <c r="C96" s="219"/>
      <c r="D96" s="108">
        <f t="shared" ref="D96:D103" si="23">D42/1.16</f>
        <v>482.59210996169332</v>
      </c>
      <c r="E96" s="108">
        <f t="shared" si="21"/>
        <v>608.89422608428458</v>
      </c>
      <c r="F96" s="108">
        <f t="shared" si="21"/>
        <v>731.13834489178373</v>
      </c>
      <c r="G96" s="108">
        <f t="shared" si="21"/>
        <v>850.67223228885337</v>
      </c>
      <c r="H96" s="108">
        <f t="shared" si="21"/>
        <v>967.60686224461392</v>
      </c>
      <c r="I96" s="108">
        <f t="shared" ref="I96:U96" si="24">I42/1.16</f>
        <v>1198.8034058055787</v>
      </c>
      <c r="J96" s="108">
        <f t="shared" si="24"/>
        <v>686.86251905990616</v>
      </c>
      <c r="K96" s="108">
        <f t="shared" si="24"/>
        <v>944.87320747781212</v>
      </c>
      <c r="L96" s="108">
        <f t="shared" si="24"/>
        <v>1123.551284915523</v>
      </c>
      <c r="M96" s="108">
        <f t="shared" si="24"/>
        <v>1297.6132724304805</v>
      </c>
      <c r="N96" s="108">
        <f t="shared" si="24"/>
        <v>1665.3368746518795</v>
      </c>
      <c r="O96" s="108">
        <f t="shared" si="24"/>
        <v>1815.387604319644</v>
      </c>
      <c r="P96" s="108">
        <f t="shared" si="24"/>
        <v>818.32567614228719</v>
      </c>
      <c r="Q96" s="108">
        <f t="shared" si="24"/>
        <v>1032.7299158698875</v>
      </c>
      <c r="R96" s="108">
        <f t="shared" si="24"/>
        <v>1238.1817767080406</v>
      </c>
      <c r="S96" s="108">
        <f t="shared" si="24"/>
        <v>1435.1237971564474</v>
      </c>
      <c r="T96" s="108">
        <f t="shared" si="24"/>
        <v>1621.6898907867853</v>
      </c>
      <c r="U96" s="108">
        <f t="shared" si="24"/>
        <v>1994.4191106880571</v>
      </c>
    </row>
    <row r="97" spans="1:24" ht="15.75">
      <c r="A97" s="223"/>
      <c r="B97" s="218">
        <v>1800</v>
      </c>
      <c r="C97" s="219"/>
      <c r="D97" s="108">
        <f t="shared" si="23"/>
        <v>542.91612370690507</v>
      </c>
      <c r="E97" s="108">
        <f t="shared" si="21"/>
        <v>685.0060043448201</v>
      </c>
      <c r="F97" s="108">
        <f t="shared" si="21"/>
        <v>822.53063800325674</v>
      </c>
      <c r="G97" s="108">
        <f t="shared" si="21"/>
        <v>957.00626132496006</v>
      </c>
      <c r="H97" s="108">
        <f t="shared" si="21"/>
        <v>1088.5577200251905</v>
      </c>
      <c r="I97" s="108">
        <f t="shared" ref="I97:U97" si="25">I43/1.16</f>
        <v>1348.6538315312762</v>
      </c>
      <c r="J97" s="108">
        <f t="shared" si="25"/>
        <v>772.72033394239452</v>
      </c>
      <c r="K97" s="108">
        <f t="shared" si="25"/>
        <v>1062.9823584125386</v>
      </c>
      <c r="L97" s="108">
        <f t="shared" si="25"/>
        <v>1263.9951955299637</v>
      </c>
      <c r="M97" s="108">
        <f t="shared" si="25"/>
        <v>1459.8149314842906</v>
      </c>
      <c r="N97" s="108">
        <f t="shared" si="25"/>
        <v>1873.5039839833644</v>
      </c>
      <c r="O97" s="108">
        <f t="shared" si="25"/>
        <v>2042.3110548595996</v>
      </c>
      <c r="P97" s="108">
        <f t="shared" si="25"/>
        <v>920.61638566007332</v>
      </c>
      <c r="Q97" s="108">
        <f t="shared" si="25"/>
        <v>1161.8211553536232</v>
      </c>
      <c r="R97" s="108">
        <f t="shared" si="25"/>
        <v>1392.9544987965455</v>
      </c>
      <c r="S97" s="108">
        <f t="shared" si="25"/>
        <v>1614.5142718010034</v>
      </c>
      <c r="T97" s="108">
        <f t="shared" si="25"/>
        <v>1824.4011271351337</v>
      </c>
      <c r="U97" s="108">
        <f t="shared" si="25"/>
        <v>2243.7214995240643</v>
      </c>
    </row>
    <row r="98" spans="1:24" ht="15.75">
      <c r="A98" s="223"/>
      <c r="B98" s="218">
        <v>2000</v>
      </c>
      <c r="C98" s="219"/>
      <c r="D98" s="108">
        <f t="shared" si="23"/>
        <v>603.24013745211676</v>
      </c>
      <c r="E98" s="108">
        <f t="shared" si="21"/>
        <v>761.11778260535561</v>
      </c>
      <c r="F98" s="108">
        <f t="shared" si="21"/>
        <v>913.92293111472964</v>
      </c>
      <c r="G98" s="108">
        <f t="shared" si="21"/>
        <v>1063.3402903610668</v>
      </c>
      <c r="H98" s="108">
        <f t="shared" si="21"/>
        <v>1209.5085778057673</v>
      </c>
      <c r="I98" s="108">
        <f t="shared" ref="I98:U98" si="26">I44/1.16</f>
        <v>1498.5042572569735</v>
      </c>
      <c r="J98" s="108">
        <f t="shared" si="26"/>
        <v>858.57814882488276</v>
      </c>
      <c r="K98" s="108">
        <f t="shared" si="26"/>
        <v>1181.0915093472652</v>
      </c>
      <c r="L98" s="108">
        <f t="shared" si="26"/>
        <v>1404.4391061444039</v>
      </c>
      <c r="M98" s="108">
        <f t="shared" si="26"/>
        <v>1622.0165905381009</v>
      </c>
      <c r="N98" s="108">
        <f t="shared" si="26"/>
        <v>2081.6710933148497</v>
      </c>
      <c r="O98" s="108">
        <f t="shared" si="26"/>
        <v>2269.234505399555</v>
      </c>
      <c r="P98" s="108">
        <f t="shared" si="26"/>
        <v>1022.9070951778591</v>
      </c>
      <c r="Q98" s="108">
        <f t="shared" si="26"/>
        <v>1290.912394837359</v>
      </c>
      <c r="R98" s="108">
        <f t="shared" si="26"/>
        <v>1547.7272208850507</v>
      </c>
      <c r="S98" s="108">
        <f t="shared" si="26"/>
        <v>1793.9047464455591</v>
      </c>
      <c r="T98" s="108">
        <f t="shared" si="26"/>
        <v>2027.1123634834819</v>
      </c>
      <c r="U98" s="108">
        <f t="shared" si="26"/>
        <v>2493.0238883600714</v>
      </c>
    </row>
    <row r="99" spans="1:24" ht="15.75">
      <c r="A99" s="223"/>
      <c r="B99" s="218">
        <v>2200</v>
      </c>
      <c r="C99" s="219"/>
      <c r="D99" s="108">
        <f t="shared" si="23"/>
        <v>663.56415119732833</v>
      </c>
      <c r="E99" s="108">
        <f t="shared" si="21"/>
        <v>837.22956086589124</v>
      </c>
      <c r="F99" s="108">
        <f t="shared" si="21"/>
        <v>1005.3152242262028</v>
      </c>
      <c r="G99" s="108">
        <f t="shared" si="21"/>
        <v>1169.6743193971733</v>
      </c>
      <c r="H99" s="108">
        <f t="shared" si="21"/>
        <v>1330.4594355863442</v>
      </c>
      <c r="I99" s="108">
        <f t="shared" ref="I99:U99" si="27">I45/1.16</f>
        <v>1648.3546829826707</v>
      </c>
      <c r="J99" s="108">
        <f t="shared" si="27"/>
        <v>944.43596370737112</v>
      </c>
      <c r="K99" s="108">
        <f t="shared" si="27"/>
        <v>1299.2006602819915</v>
      </c>
      <c r="L99" s="108">
        <f t="shared" si="27"/>
        <v>1544.8830167588442</v>
      </c>
      <c r="M99" s="108">
        <f t="shared" si="27"/>
        <v>1784.2182495919105</v>
      </c>
      <c r="N99" s="108">
        <f t="shared" si="27"/>
        <v>2289.8382026463341</v>
      </c>
      <c r="O99" s="108">
        <f t="shared" si="27"/>
        <v>2496.1579559395104</v>
      </c>
      <c r="P99" s="108">
        <f t="shared" si="27"/>
        <v>1125.1978046956451</v>
      </c>
      <c r="Q99" s="108">
        <f t="shared" si="27"/>
        <v>1420.0036343210952</v>
      </c>
      <c r="R99" s="108">
        <f t="shared" si="27"/>
        <v>1702.4999429735556</v>
      </c>
      <c r="S99" s="108">
        <f t="shared" si="27"/>
        <v>1973.2952210901153</v>
      </c>
      <c r="T99" s="108">
        <f t="shared" si="27"/>
        <v>2229.8235998318296</v>
      </c>
      <c r="U99" s="108">
        <f t="shared" si="27"/>
        <v>2742.3262771960785</v>
      </c>
    </row>
    <row r="100" spans="1:24" ht="15.75">
      <c r="A100" s="223"/>
      <c r="B100" s="218">
        <v>2400</v>
      </c>
      <c r="C100" s="219"/>
      <c r="D100" s="108">
        <f t="shared" si="23"/>
        <v>723.88816494254002</v>
      </c>
      <c r="E100" s="108">
        <f t="shared" si="21"/>
        <v>913.34133912642676</v>
      </c>
      <c r="F100" s="108">
        <f t="shared" si="21"/>
        <v>1096.7075173376757</v>
      </c>
      <c r="G100" s="108">
        <f t="shared" si="21"/>
        <v>1276.0083484332802</v>
      </c>
      <c r="H100" s="108">
        <f t="shared" si="21"/>
        <v>1451.4102933669208</v>
      </c>
      <c r="I100" s="108">
        <f t="shared" ref="I100:U100" si="28">I46/1.16</f>
        <v>1798.2051087083682</v>
      </c>
      <c r="J100" s="108">
        <f t="shared" si="28"/>
        <v>1030.2937785898594</v>
      </c>
      <c r="K100" s="108">
        <f t="shared" si="28"/>
        <v>1417.3098112167181</v>
      </c>
      <c r="L100" s="108">
        <f t="shared" si="28"/>
        <v>1685.3269273732847</v>
      </c>
      <c r="M100" s="108">
        <f t="shared" si="28"/>
        <v>1946.4199086457211</v>
      </c>
      <c r="N100" s="108">
        <f t="shared" si="28"/>
        <v>2498.0053119778195</v>
      </c>
      <c r="O100" s="108">
        <f t="shared" si="28"/>
        <v>2723.0814064794658</v>
      </c>
      <c r="P100" s="108">
        <f t="shared" si="28"/>
        <v>1227.4885142134308</v>
      </c>
      <c r="Q100" s="108">
        <f t="shared" si="28"/>
        <v>1549.094873804831</v>
      </c>
      <c r="R100" s="108">
        <f t="shared" si="28"/>
        <v>1857.2726650620609</v>
      </c>
      <c r="S100" s="108">
        <f t="shared" si="28"/>
        <v>2152.6856957346713</v>
      </c>
      <c r="T100" s="108">
        <f t="shared" si="28"/>
        <v>2432.5348361801784</v>
      </c>
      <c r="U100" s="108">
        <f t="shared" si="28"/>
        <v>2991.6286660320857</v>
      </c>
    </row>
    <row r="101" spans="1:24" ht="15.75">
      <c r="A101" s="223"/>
      <c r="B101" s="218">
        <v>2600</v>
      </c>
      <c r="C101" s="219"/>
      <c r="D101" s="108">
        <f t="shared" si="23"/>
        <v>784.2121786877517</v>
      </c>
      <c r="E101" s="108">
        <f t="shared" si="21"/>
        <v>989.45311738696239</v>
      </c>
      <c r="F101" s="108">
        <f t="shared" si="21"/>
        <v>1188.0998104491487</v>
      </c>
      <c r="G101" s="108">
        <f t="shared" si="21"/>
        <v>1382.3423774693867</v>
      </c>
      <c r="H101" s="108">
        <f t="shared" si="21"/>
        <v>1572.3611511474976</v>
      </c>
      <c r="I101" s="108">
        <f t="shared" ref="I101:U101" si="29">I47/1.16</f>
        <v>1948.0555344340651</v>
      </c>
      <c r="J101" s="108">
        <f t="shared" si="29"/>
        <v>1116.1515934723477</v>
      </c>
      <c r="K101" s="108">
        <f t="shared" si="29"/>
        <v>1535.4189621514447</v>
      </c>
      <c r="L101" s="108">
        <f t="shared" si="29"/>
        <v>1825.7708379877249</v>
      </c>
      <c r="M101" s="108">
        <f t="shared" si="29"/>
        <v>2108.6215676995312</v>
      </c>
      <c r="N101" s="108">
        <f t="shared" si="29"/>
        <v>2706.1724213093044</v>
      </c>
      <c r="O101" s="108">
        <f t="shared" si="29"/>
        <v>2950.0048570194217</v>
      </c>
      <c r="P101" s="108">
        <f t="shared" si="29"/>
        <v>1329.7792237312167</v>
      </c>
      <c r="Q101" s="108">
        <f t="shared" si="29"/>
        <v>1678.186113288567</v>
      </c>
      <c r="R101" s="108">
        <f t="shared" si="29"/>
        <v>2012.0453871505656</v>
      </c>
      <c r="S101" s="108">
        <f t="shared" si="29"/>
        <v>2332.0761703792268</v>
      </c>
      <c r="T101" s="108">
        <f t="shared" si="29"/>
        <v>2635.2460725285259</v>
      </c>
      <c r="U101" s="108">
        <f t="shared" si="29"/>
        <v>3240.9310548680933</v>
      </c>
    </row>
    <row r="102" spans="1:24" ht="15.75">
      <c r="A102" s="223"/>
      <c r="B102" s="218">
        <v>2800</v>
      </c>
      <c r="C102" s="219"/>
      <c r="D102" s="108">
        <f t="shared" si="23"/>
        <v>844.53619243296328</v>
      </c>
      <c r="E102" s="108">
        <f t="shared" si="21"/>
        <v>1065.5648956474979</v>
      </c>
      <c r="F102" s="108">
        <f t="shared" si="21"/>
        <v>1279.4921035606214</v>
      </c>
      <c r="G102" s="108">
        <f t="shared" si="21"/>
        <v>1488.6764065054936</v>
      </c>
      <c r="H102" s="108">
        <f t="shared" si="21"/>
        <v>1693.3120089280744</v>
      </c>
      <c r="I102" s="108">
        <f t="shared" ref="I102:U102" si="30">I48/1.16</f>
        <v>2097.9059601597628</v>
      </c>
      <c r="J102" s="108">
        <f t="shared" si="30"/>
        <v>1202.0094083548358</v>
      </c>
      <c r="K102" s="108">
        <f t="shared" si="30"/>
        <v>1653.5281130861711</v>
      </c>
      <c r="L102" s="108">
        <f t="shared" si="30"/>
        <v>1966.2147486021654</v>
      </c>
      <c r="M102" s="108">
        <f t="shared" si="30"/>
        <v>2270.8232267533408</v>
      </c>
      <c r="N102" s="108">
        <f t="shared" si="30"/>
        <v>2914.3395306407892</v>
      </c>
      <c r="O102" s="108">
        <f t="shared" si="30"/>
        <v>3176.9283075593771</v>
      </c>
      <c r="P102" s="108">
        <f t="shared" si="30"/>
        <v>1432.0699332490026</v>
      </c>
      <c r="Q102" s="108">
        <f t="shared" si="30"/>
        <v>1807.2773527723032</v>
      </c>
      <c r="R102" s="108">
        <f t="shared" si="30"/>
        <v>2166.818109239071</v>
      </c>
      <c r="S102" s="108">
        <f t="shared" si="30"/>
        <v>2511.4666450237828</v>
      </c>
      <c r="T102" s="108">
        <f t="shared" si="30"/>
        <v>2837.9573088768748</v>
      </c>
      <c r="U102" s="108">
        <f t="shared" si="30"/>
        <v>3490.2334437040995</v>
      </c>
    </row>
    <row r="103" spans="1:24" ht="16.5" thickBot="1">
      <c r="A103" s="224"/>
      <c r="B103" s="220">
        <v>3000</v>
      </c>
      <c r="C103" s="221"/>
      <c r="D103" s="108">
        <f t="shared" si="23"/>
        <v>904.86020617817508</v>
      </c>
      <c r="E103" s="108">
        <f t="shared" si="21"/>
        <v>1141.6766739080335</v>
      </c>
      <c r="F103" s="108">
        <f t="shared" si="21"/>
        <v>1370.8843966720947</v>
      </c>
      <c r="G103" s="108">
        <f t="shared" si="21"/>
        <v>1595.0104355416001</v>
      </c>
      <c r="H103" s="108">
        <f t="shared" si="21"/>
        <v>1814.2628667086512</v>
      </c>
      <c r="I103" s="108">
        <f t="shared" ref="I103:U103" si="31">I49/1.16</f>
        <v>2247.7563858854601</v>
      </c>
      <c r="J103" s="108">
        <f t="shared" si="31"/>
        <v>1287.8672232373242</v>
      </c>
      <c r="K103" s="108">
        <f t="shared" si="31"/>
        <v>1771.6372640208976</v>
      </c>
      <c r="L103" s="108">
        <f t="shared" si="31"/>
        <v>2106.6586592166059</v>
      </c>
      <c r="M103" s="108">
        <f t="shared" si="31"/>
        <v>2433.0248858071513</v>
      </c>
      <c r="N103" s="108">
        <f t="shared" si="31"/>
        <v>3122.5066399722741</v>
      </c>
      <c r="O103" s="108">
        <f t="shared" si="31"/>
        <v>3403.851758099333</v>
      </c>
      <c r="P103" s="108">
        <f t="shared" si="31"/>
        <v>1534.3606427667887</v>
      </c>
      <c r="Q103" s="108">
        <f t="shared" si="31"/>
        <v>1936.3685922560387</v>
      </c>
      <c r="R103" s="108">
        <f t="shared" si="31"/>
        <v>2321.5908313275759</v>
      </c>
      <c r="S103" s="108">
        <f t="shared" si="31"/>
        <v>2690.8571196683392</v>
      </c>
      <c r="T103" s="108">
        <f t="shared" si="31"/>
        <v>3040.6685452252223</v>
      </c>
      <c r="U103" s="108">
        <f t="shared" si="31"/>
        <v>3739.5358325401075</v>
      </c>
    </row>
    <row r="104" spans="1:24" ht="16.5" thickBot="1">
      <c r="A104" s="103"/>
      <c r="B104" s="104"/>
      <c r="C104" s="104"/>
      <c r="D104" s="104"/>
      <c r="E104" s="104"/>
      <c r="F104" s="104"/>
      <c r="G104" s="104"/>
      <c r="H104" s="104"/>
      <c r="I104" s="104"/>
      <c r="J104" s="104"/>
      <c r="K104" s="104"/>
      <c r="L104" s="104"/>
      <c r="M104" s="104"/>
      <c r="N104" s="104"/>
      <c r="O104" s="104"/>
      <c r="P104" s="104"/>
      <c r="Q104" s="104"/>
      <c r="R104" s="104"/>
      <c r="S104" s="104"/>
      <c r="T104" s="104"/>
      <c r="U104" s="104"/>
    </row>
    <row r="105" spans="1:24" ht="15.75">
      <c r="A105" s="103"/>
      <c r="B105" s="200" t="s">
        <v>0</v>
      </c>
      <c r="C105" s="202"/>
      <c r="D105" s="200" t="s">
        <v>37</v>
      </c>
      <c r="E105" s="201"/>
      <c r="F105" s="201"/>
      <c r="G105" s="201"/>
      <c r="H105" s="201"/>
      <c r="I105" s="202"/>
      <c r="J105" s="200" t="s">
        <v>19</v>
      </c>
      <c r="K105" s="201"/>
      <c r="L105" s="201"/>
      <c r="M105" s="201"/>
      <c r="N105" s="201"/>
      <c r="O105" s="202"/>
      <c r="P105" s="200" t="s">
        <v>38</v>
      </c>
      <c r="Q105" s="201"/>
      <c r="R105" s="201"/>
      <c r="S105" s="201"/>
      <c r="T105" s="201"/>
      <c r="U105" s="202"/>
    </row>
    <row r="106" spans="1:24" ht="16.5" thickBot="1">
      <c r="A106" s="103"/>
      <c r="B106" s="220" t="s">
        <v>35</v>
      </c>
      <c r="C106" s="221"/>
      <c r="D106" s="105">
        <v>300</v>
      </c>
      <c r="E106" s="106">
        <v>400</v>
      </c>
      <c r="F106" s="106">
        <v>500</v>
      </c>
      <c r="G106" s="106">
        <v>600</v>
      </c>
      <c r="H106" s="106">
        <v>800</v>
      </c>
      <c r="I106" s="107">
        <v>900</v>
      </c>
      <c r="J106" s="105">
        <v>300</v>
      </c>
      <c r="K106" s="106">
        <v>400</v>
      </c>
      <c r="L106" s="106">
        <v>500</v>
      </c>
      <c r="M106" s="106">
        <v>600</v>
      </c>
      <c r="N106" s="106">
        <v>800</v>
      </c>
      <c r="O106" s="107">
        <v>900</v>
      </c>
      <c r="P106" s="105">
        <v>300</v>
      </c>
      <c r="Q106" s="106">
        <v>400</v>
      </c>
      <c r="R106" s="106">
        <v>500</v>
      </c>
      <c r="S106" s="106">
        <v>600</v>
      </c>
      <c r="T106" s="106">
        <v>800</v>
      </c>
      <c r="U106" s="107">
        <v>900</v>
      </c>
    </row>
    <row r="107" spans="1:24" ht="15" customHeight="1">
      <c r="A107" s="222" t="s">
        <v>36</v>
      </c>
      <c r="B107" s="200">
        <v>300</v>
      </c>
      <c r="C107" s="202"/>
      <c r="D107" s="108">
        <f t="shared" ref="D107:H119" si="32">D53/1.16</f>
        <v>194.5418727292811</v>
      </c>
      <c r="E107" s="108">
        <f t="shared" si="32"/>
        <v>247.93272848842227</v>
      </c>
      <c r="F107" s="108">
        <f t="shared" si="32"/>
        <v>291.4836588968929</v>
      </c>
      <c r="G107" s="108">
        <f t="shared" si="32"/>
        <v>340.06159813556582</v>
      </c>
      <c r="H107" s="108">
        <f t="shared" si="32"/>
        <v>425.22970557912521</v>
      </c>
      <c r="I107" s="108">
        <f t="shared" ref="I107:U107" si="33">I53/1.16</f>
        <v>479.35900498676983</v>
      </c>
      <c r="J107" s="108">
        <f t="shared" si="33"/>
        <v>245.56928195258513</v>
      </c>
      <c r="K107" s="108">
        <f t="shared" si="33"/>
        <v>313.50973925528081</v>
      </c>
      <c r="L107" s="108">
        <f t="shared" si="33"/>
        <v>378.14980330363886</v>
      </c>
      <c r="M107" s="108">
        <f t="shared" si="33"/>
        <v>454.31882782799096</v>
      </c>
      <c r="N107" s="108">
        <f t="shared" si="33"/>
        <v>553.32199073684217</v>
      </c>
      <c r="O107" s="108">
        <f t="shared" si="33"/>
        <v>617.96005965473682</v>
      </c>
      <c r="P107" s="108">
        <f t="shared" si="33"/>
        <v>355.22783199525048</v>
      </c>
      <c r="Q107" s="108">
        <f t="shared" si="33"/>
        <v>447.72716176376639</v>
      </c>
      <c r="R107" s="108">
        <f t="shared" si="33"/>
        <v>543.70078253527799</v>
      </c>
      <c r="S107" s="108">
        <f t="shared" si="33"/>
        <v>618.83959936703081</v>
      </c>
      <c r="T107" s="108">
        <f t="shared" si="33"/>
        <v>804.15080137485404</v>
      </c>
      <c r="U107" s="108">
        <f t="shared" si="33"/>
        <v>841.89254737179647</v>
      </c>
      <c r="X107" s="7"/>
    </row>
    <row r="108" spans="1:24" ht="15.75">
      <c r="A108" s="223"/>
      <c r="B108" s="218">
        <v>400</v>
      </c>
      <c r="C108" s="219"/>
      <c r="D108" s="108">
        <f t="shared" si="32"/>
        <v>259.3891636390415</v>
      </c>
      <c r="E108" s="108">
        <f t="shared" si="32"/>
        <v>330.57697131789644</v>
      </c>
      <c r="F108" s="108">
        <f t="shared" si="32"/>
        <v>388.64487852919052</v>
      </c>
      <c r="G108" s="108">
        <f t="shared" si="32"/>
        <v>453.41546418075444</v>
      </c>
      <c r="H108" s="108">
        <f t="shared" si="32"/>
        <v>566.97294077216691</v>
      </c>
      <c r="I108" s="108">
        <f t="shared" ref="I108:U108" si="34">I54/1.16</f>
        <v>639.1453399823597</v>
      </c>
      <c r="J108" s="108">
        <f t="shared" si="34"/>
        <v>327.42570927011349</v>
      </c>
      <c r="K108" s="108">
        <f t="shared" si="34"/>
        <v>418.0129856737077</v>
      </c>
      <c r="L108" s="108">
        <f t="shared" si="34"/>
        <v>504.19973773818515</v>
      </c>
      <c r="M108" s="108">
        <f t="shared" si="34"/>
        <v>605.75843710398783</v>
      </c>
      <c r="N108" s="108">
        <f t="shared" si="34"/>
        <v>737.76265431578963</v>
      </c>
      <c r="O108" s="108">
        <f t="shared" si="34"/>
        <v>823.94674620631588</v>
      </c>
      <c r="P108" s="108">
        <f t="shared" si="34"/>
        <v>473.63710932700059</v>
      </c>
      <c r="Q108" s="108">
        <f t="shared" si="34"/>
        <v>596.96954901835534</v>
      </c>
      <c r="R108" s="108">
        <f t="shared" si="34"/>
        <v>724.93437671370407</v>
      </c>
      <c r="S108" s="108">
        <f t="shared" si="34"/>
        <v>825.11946582270775</v>
      </c>
      <c r="T108" s="108">
        <f t="shared" si="34"/>
        <v>1072.2010684998054</v>
      </c>
      <c r="U108" s="108">
        <f t="shared" si="34"/>
        <v>1122.5233964957288</v>
      </c>
    </row>
    <row r="109" spans="1:24" ht="15.75">
      <c r="A109" s="223"/>
      <c r="B109" s="218">
        <v>500</v>
      </c>
      <c r="C109" s="219"/>
      <c r="D109" s="108">
        <f t="shared" si="32"/>
        <v>324.23645454880187</v>
      </c>
      <c r="E109" s="108">
        <f t="shared" si="32"/>
        <v>413.22121414737046</v>
      </c>
      <c r="F109" s="108">
        <f t="shared" si="32"/>
        <v>485.80609816148814</v>
      </c>
      <c r="G109" s="108">
        <f t="shared" si="32"/>
        <v>566.76933022594301</v>
      </c>
      <c r="H109" s="108">
        <f t="shared" si="32"/>
        <v>708.71617596520866</v>
      </c>
      <c r="I109" s="108">
        <f t="shared" ref="I109:U109" si="35">I55/1.16</f>
        <v>798.9316749779498</v>
      </c>
      <c r="J109" s="108">
        <f t="shared" si="35"/>
        <v>409.28213658764184</v>
      </c>
      <c r="K109" s="108">
        <f t="shared" si="35"/>
        <v>522.5162320921346</v>
      </c>
      <c r="L109" s="108">
        <f t="shared" si="35"/>
        <v>630.24967217273149</v>
      </c>
      <c r="M109" s="108">
        <f t="shared" si="35"/>
        <v>757.19804637998482</v>
      </c>
      <c r="N109" s="108">
        <f t="shared" si="35"/>
        <v>922.2033178947371</v>
      </c>
      <c r="O109" s="108">
        <f t="shared" si="35"/>
        <v>1029.9334327578949</v>
      </c>
      <c r="P109" s="108">
        <f t="shared" si="35"/>
        <v>592.04638665875075</v>
      </c>
      <c r="Q109" s="108">
        <f t="shared" si="35"/>
        <v>746.21193627294394</v>
      </c>
      <c r="R109" s="108">
        <f t="shared" si="35"/>
        <v>906.16797089213003</v>
      </c>
      <c r="S109" s="108">
        <f t="shared" si="35"/>
        <v>1031.3993322783847</v>
      </c>
      <c r="T109" s="108">
        <f t="shared" si="35"/>
        <v>1340.2513356247566</v>
      </c>
      <c r="U109" s="108">
        <f t="shared" si="35"/>
        <v>1403.1542456196607</v>
      </c>
    </row>
    <row r="110" spans="1:24" ht="15.75">
      <c r="A110" s="223"/>
      <c r="B110" s="218">
        <v>600</v>
      </c>
      <c r="C110" s="219"/>
      <c r="D110" s="108">
        <f t="shared" si="32"/>
        <v>389.08374545856219</v>
      </c>
      <c r="E110" s="108">
        <f t="shared" si="32"/>
        <v>495.86545697684454</v>
      </c>
      <c r="F110" s="108">
        <f t="shared" si="32"/>
        <v>582.96731779378581</v>
      </c>
      <c r="G110" s="108">
        <f t="shared" si="32"/>
        <v>680.12319627113163</v>
      </c>
      <c r="H110" s="108">
        <f t="shared" si="32"/>
        <v>850.45941115825042</v>
      </c>
      <c r="I110" s="108">
        <f t="shared" ref="I110:U110" si="36">I56/1.16</f>
        <v>958.71800997353967</v>
      </c>
      <c r="J110" s="108">
        <f t="shared" si="36"/>
        <v>491.13856390517026</v>
      </c>
      <c r="K110" s="108">
        <f t="shared" si="36"/>
        <v>627.01947851056161</v>
      </c>
      <c r="L110" s="108">
        <f t="shared" si="36"/>
        <v>756.29960660727772</v>
      </c>
      <c r="M110" s="108">
        <f t="shared" si="36"/>
        <v>908.63765565598192</v>
      </c>
      <c r="N110" s="108">
        <f t="shared" si="36"/>
        <v>1106.6439814736843</v>
      </c>
      <c r="O110" s="108">
        <f t="shared" si="36"/>
        <v>1235.9201193094736</v>
      </c>
      <c r="P110" s="108">
        <f t="shared" si="36"/>
        <v>710.45566399050097</v>
      </c>
      <c r="Q110" s="108">
        <f t="shared" si="36"/>
        <v>895.45432352753278</v>
      </c>
      <c r="R110" s="108">
        <f t="shared" si="36"/>
        <v>1087.401565070556</v>
      </c>
      <c r="S110" s="108">
        <f t="shared" si="36"/>
        <v>1237.6791987340616</v>
      </c>
      <c r="T110" s="108">
        <f t="shared" si="36"/>
        <v>1608.3016027497081</v>
      </c>
      <c r="U110" s="108">
        <f t="shared" si="36"/>
        <v>1683.7850947435929</v>
      </c>
    </row>
    <row r="111" spans="1:24" ht="15.75">
      <c r="A111" s="223"/>
      <c r="B111" s="218">
        <v>700</v>
      </c>
      <c r="C111" s="219"/>
      <c r="D111" s="108">
        <f t="shared" si="32"/>
        <v>453.93103636832251</v>
      </c>
      <c r="E111" s="108">
        <f t="shared" si="32"/>
        <v>578.50969980631862</v>
      </c>
      <c r="F111" s="108">
        <f t="shared" si="32"/>
        <v>680.12853742608343</v>
      </c>
      <c r="G111" s="108">
        <f t="shared" si="32"/>
        <v>793.47706231632037</v>
      </c>
      <c r="H111" s="108">
        <f t="shared" si="32"/>
        <v>992.20264635129217</v>
      </c>
      <c r="I111" s="108">
        <f t="shared" ref="I111:U111" si="37">I57/1.16</f>
        <v>1118.5043449691298</v>
      </c>
      <c r="J111" s="108">
        <f t="shared" si="37"/>
        <v>572.99499122269856</v>
      </c>
      <c r="K111" s="108">
        <f t="shared" si="37"/>
        <v>731.52272492898851</v>
      </c>
      <c r="L111" s="108">
        <f t="shared" si="37"/>
        <v>882.34954104182407</v>
      </c>
      <c r="M111" s="108">
        <f t="shared" si="37"/>
        <v>1060.0772649319788</v>
      </c>
      <c r="N111" s="108">
        <f t="shared" si="37"/>
        <v>1291.0846450526321</v>
      </c>
      <c r="O111" s="108">
        <f t="shared" si="37"/>
        <v>1441.9068058610528</v>
      </c>
      <c r="P111" s="108">
        <f t="shared" si="37"/>
        <v>828.86494132225107</v>
      </c>
      <c r="Q111" s="108">
        <f t="shared" si="37"/>
        <v>1044.6967107821215</v>
      </c>
      <c r="R111" s="108">
        <f t="shared" si="37"/>
        <v>1268.6351592489821</v>
      </c>
      <c r="S111" s="108">
        <f t="shared" si="37"/>
        <v>1443.9590651897386</v>
      </c>
      <c r="T111" s="108">
        <f t="shared" si="37"/>
        <v>1876.3518698746595</v>
      </c>
      <c r="U111" s="108">
        <f t="shared" si="37"/>
        <v>1964.4159438675251</v>
      </c>
    </row>
    <row r="112" spans="1:24" ht="15.75">
      <c r="A112" s="223"/>
      <c r="B112" s="218">
        <v>800</v>
      </c>
      <c r="C112" s="219"/>
      <c r="D112" s="108">
        <f t="shared" si="32"/>
        <v>518.778327278083</v>
      </c>
      <c r="E112" s="108">
        <f t="shared" si="32"/>
        <v>661.15394263579287</v>
      </c>
      <c r="F112" s="108">
        <f t="shared" si="32"/>
        <v>777.28975705838104</v>
      </c>
      <c r="G112" s="108">
        <f t="shared" si="32"/>
        <v>906.83092836150888</v>
      </c>
      <c r="H112" s="108">
        <f t="shared" si="32"/>
        <v>1133.9458815443338</v>
      </c>
      <c r="I112" s="108">
        <f t="shared" ref="I112:U112" si="38">I58/1.16</f>
        <v>1278.2906799647194</v>
      </c>
      <c r="J112" s="108">
        <f t="shared" si="38"/>
        <v>654.85141854022697</v>
      </c>
      <c r="K112" s="108">
        <f t="shared" si="38"/>
        <v>836.02597134741541</v>
      </c>
      <c r="L112" s="108">
        <f t="shared" si="38"/>
        <v>1008.3994754763703</v>
      </c>
      <c r="M112" s="108">
        <f t="shared" si="38"/>
        <v>1211.5168742079757</v>
      </c>
      <c r="N112" s="108">
        <f t="shared" si="38"/>
        <v>1475.5253086315793</v>
      </c>
      <c r="O112" s="108">
        <f t="shared" si="38"/>
        <v>1647.8934924126318</v>
      </c>
      <c r="P112" s="108">
        <f t="shared" si="38"/>
        <v>947.27421865400117</v>
      </c>
      <c r="Q112" s="108">
        <f t="shared" si="38"/>
        <v>1193.9390980367107</v>
      </c>
      <c r="R112" s="108">
        <f t="shared" si="38"/>
        <v>1449.8687534274081</v>
      </c>
      <c r="S112" s="108">
        <f t="shared" si="38"/>
        <v>1650.2389316454155</v>
      </c>
      <c r="T112" s="108">
        <f t="shared" si="38"/>
        <v>2144.4021369996108</v>
      </c>
      <c r="U112" s="108">
        <f t="shared" si="38"/>
        <v>2245.0467929914576</v>
      </c>
    </row>
    <row r="113" spans="1:21" ht="16.5" thickBot="1">
      <c r="A113" s="223"/>
      <c r="B113" s="218">
        <v>900</v>
      </c>
      <c r="C113" s="219"/>
      <c r="D113" s="173">
        <f t="shared" si="32"/>
        <v>583.62561818784332</v>
      </c>
      <c r="E113" s="173">
        <f t="shared" si="32"/>
        <v>743.7981854652669</v>
      </c>
      <c r="F113" s="173">
        <f t="shared" si="32"/>
        <v>874.45097669067877</v>
      </c>
      <c r="G113" s="173">
        <f t="shared" si="32"/>
        <v>1020.1847944066976</v>
      </c>
      <c r="H113" s="173">
        <f t="shared" si="32"/>
        <v>1275.6891167373756</v>
      </c>
      <c r="I113" s="173">
        <f t="shared" ref="I113:U113" si="39">I59/1.16</f>
        <v>1438.0770149603095</v>
      </c>
      <c r="J113" s="173">
        <f t="shared" si="39"/>
        <v>736.70784585775539</v>
      </c>
      <c r="K113" s="173">
        <f t="shared" si="39"/>
        <v>940.52921776584219</v>
      </c>
      <c r="L113" s="173">
        <f t="shared" si="39"/>
        <v>1134.4494099109165</v>
      </c>
      <c r="M113" s="173">
        <f t="shared" si="39"/>
        <v>1362.9564834839728</v>
      </c>
      <c r="N113" s="173">
        <f t="shared" si="39"/>
        <v>1659.9659722105268</v>
      </c>
      <c r="O113" s="173">
        <f t="shared" si="39"/>
        <v>1853.8801789642107</v>
      </c>
      <c r="P113" s="173">
        <f t="shared" si="39"/>
        <v>1065.6834959857515</v>
      </c>
      <c r="Q113" s="173">
        <f t="shared" si="39"/>
        <v>1343.1814852912992</v>
      </c>
      <c r="R113" s="173">
        <f t="shared" si="39"/>
        <v>1631.1023476058342</v>
      </c>
      <c r="S113" s="173">
        <f t="shared" si="39"/>
        <v>1856.5187981010924</v>
      </c>
      <c r="T113" s="173">
        <f t="shared" si="39"/>
        <v>2412.4524041245618</v>
      </c>
      <c r="U113" s="173">
        <f t="shared" si="39"/>
        <v>2525.6776421153895</v>
      </c>
    </row>
    <row r="114" spans="1:21" ht="16.5" thickBot="1">
      <c r="A114" s="223"/>
      <c r="B114" s="218">
        <v>1000</v>
      </c>
      <c r="C114" s="219"/>
      <c r="D114" s="169">
        <f t="shared" si="32"/>
        <v>648.47290909760375</v>
      </c>
      <c r="E114" s="169">
        <f t="shared" si="32"/>
        <v>826.44242829474092</v>
      </c>
      <c r="F114" s="169">
        <f t="shared" si="32"/>
        <v>971.61219632297627</v>
      </c>
      <c r="G114" s="169">
        <f t="shared" si="32"/>
        <v>1133.538660451886</v>
      </c>
      <c r="H114" s="169">
        <f t="shared" si="32"/>
        <v>1417.4323519304173</v>
      </c>
      <c r="I114" s="169">
        <f t="shared" ref="I114:U114" si="40">I60/1.16</f>
        <v>1597.8633499558996</v>
      </c>
      <c r="J114" s="169">
        <f t="shared" si="40"/>
        <v>818.56427317528369</v>
      </c>
      <c r="K114" s="169">
        <f t="shared" si="40"/>
        <v>1045.0324641842692</v>
      </c>
      <c r="L114" s="169">
        <f t="shared" si="40"/>
        <v>1260.499344345463</v>
      </c>
      <c r="M114" s="169">
        <f t="shared" si="40"/>
        <v>1514.3960927599696</v>
      </c>
      <c r="N114" s="169">
        <f t="shared" si="40"/>
        <v>1844.4066357894742</v>
      </c>
      <c r="O114" s="169">
        <f t="shared" si="40"/>
        <v>2059.8668655157899</v>
      </c>
      <c r="P114" s="169">
        <f t="shared" si="40"/>
        <v>1184.0927733175015</v>
      </c>
      <c r="Q114" s="169">
        <f t="shared" si="40"/>
        <v>1492.4238725458879</v>
      </c>
      <c r="R114" s="169">
        <f t="shared" si="40"/>
        <v>1812.3359417842601</v>
      </c>
      <c r="S114" s="169">
        <f t="shared" si="40"/>
        <v>2062.7986645567694</v>
      </c>
      <c r="T114" s="169">
        <f t="shared" si="40"/>
        <v>2680.5026712495132</v>
      </c>
      <c r="U114" s="175">
        <f t="shared" si="40"/>
        <v>2806.3084912393215</v>
      </c>
    </row>
    <row r="115" spans="1:21" ht="15.75">
      <c r="A115" s="223"/>
      <c r="B115" s="218">
        <v>1100</v>
      </c>
      <c r="C115" s="219"/>
      <c r="D115" s="108">
        <f t="shared" si="32"/>
        <v>713.32020000736406</v>
      </c>
      <c r="E115" s="108">
        <f t="shared" si="32"/>
        <v>909.08667112421506</v>
      </c>
      <c r="F115" s="108">
        <f t="shared" si="32"/>
        <v>1068.773415955274</v>
      </c>
      <c r="G115" s="108">
        <f t="shared" si="32"/>
        <v>1246.8925264970749</v>
      </c>
      <c r="H115" s="108">
        <f t="shared" si="32"/>
        <v>1559.1755871234591</v>
      </c>
      <c r="I115" s="108">
        <f t="shared" ref="I115:U115" si="41">I61/1.16</f>
        <v>1757.6496849514897</v>
      </c>
      <c r="J115" s="108">
        <f t="shared" si="41"/>
        <v>900.4207004928121</v>
      </c>
      <c r="K115" s="108">
        <f t="shared" si="41"/>
        <v>1149.5357106026963</v>
      </c>
      <c r="L115" s="108">
        <f t="shared" si="41"/>
        <v>1386.5492787800092</v>
      </c>
      <c r="M115" s="108">
        <f t="shared" si="41"/>
        <v>1665.8357020359667</v>
      </c>
      <c r="N115" s="108">
        <f t="shared" si="41"/>
        <v>2028.8472993684213</v>
      </c>
      <c r="O115" s="108">
        <f t="shared" si="41"/>
        <v>2265.8535520673686</v>
      </c>
      <c r="P115" s="108">
        <f t="shared" si="41"/>
        <v>1302.5020506492517</v>
      </c>
      <c r="Q115" s="108">
        <f t="shared" si="41"/>
        <v>1641.6662598004768</v>
      </c>
      <c r="R115" s="108">
        <f t="shared" si="41"/>
        <v>1993.5695359626859</v>
      </c>
      <c r="S115" s="108">
        <f t="shared" si="41"/>
        <v>2269.0785310124461</v>
      </c>
      <c r="T115" s="108">
        <f t="shared" si="41"/>
        <v>2948.5529383744647</v>
      </c>
      <c r="U115" s="108">
        <f t="shared" si="41"/>
        <v>3086.9393403632535</v>
      </c>
    </row>
    <row r="116" spans="1:21" ht="15.75">
      <c r="A116" s="223"/>
      <c r="B116" s="218">
        <v>1200</v>
      </c>
      <c r="C116" s="219"/>
      <c r="D116" s="108">
        <f t="shared" si="32"/>
        <v>778.16749091712438</v>
      </c>
      <c r="E116" s="108">
        <f t="shared" si="32"/>
        <v>991.73091395368908</v>
      </c>
      <c r="F116" s="108">
        <f t="shared" si="32"/>
        <v>1165.9346355875716</v>
      </c>
      <c r="G116" s="108">
        <f t="shared" si="32"/>
        <v>1360.2463925422633</v>
      </c>
      <c r="H116" s="108">
        <f t="shared" si="32"/>
        <v>1700.9188223165008</v>
      </c>
      <c r="I116" s="108">
        <f t="shared" ref="I116:U116" si="42">I62/1.16</f>
        <v>1917.4360199470793</v>
      </c>
      <c r="J116" s="108">
        <f t="shared" si="42"/>
        <v>982.27712781034052</v>
      </c>
      <c r="K116" s="108">
        <f t="shared" si="42"/>
        <v>1254.0389570211232</v>
      </c>
      <c r="L116" s="108">
        <f t="shared" si="42"/>
        <v>1512.5992132145554</v>
      </c>
      <c r="M116" s="108">
        <f t="shared" si="42"/>
        <v>1817.2753113119638</v>
      </c>
      <c r="N116" s="108">
        <f t="shared" si="42"/>
        <v>2213.2879629473687</v>
      </c>
      <c r="O116" s="108">
        <f t="shared" si="42"/>
        <v>2471.8402386189473</v>
      </c>
      <c r="P116" s="108">
        <f t="shared" si="42"/>
        <v>1420.9113279810019</v>
      </c>
      <c r="Q116" s="108">
        <f t="shared" si="42"/>
        <v>1790.9086470550656</v>
      </c>
      <c r="R116" s="108">
        <f t="shared" si="42"/>
        <v>2174.803130141112</v>
      </c>
      <c r="S116" s="108">
        <f t="shared" si="42"/>
        <v>2475.3583974681233</v>
      </c>
      <c r="T116" s="108">
        <f t="shared" si="42"/>
        <v>3216.6032054994162</v>
      </c>
      <c r="U116" s="108">
        <f t="shared" si="42"/>
        <v>3367.5701894871859</v>
      </c>
    </row>
    <row r="117" spans="1:21" ht="15.75">
      <c r="A117" s="223"/>
      <c r="B117" s="218">
        <v>1300</v>
      </c>
      <c r="C117" s="219"/>
      <c r="D117" s="108">
        <f t="shared" si="32"/>
        <v>843.01478182688481</v>
      </c>
      <c r="E117" s="108">
        <f t="shared" si="32"/>
        <v>1074.3751567831632</v>
      </c>
      <c r="F117" s="108">
        <f t="shared" si="32"/>
        <v>1263.0958552198692</v>
      </c>
      <c r="G117" s="108">
        <f t="shared" si="32"/>
        <v>1473.6002585874521</v>
      </c>
      <c r="H117" s="108">
        <f t="shared" si="32"/>
        <v>1842.6620575095428</v>
      </c>
      <c r="I117" s="108">
        <f t="shared" ref="I117:U117" si="43">I63/1.16</f>
        <v>2077.2223549426694</v>
      </c>
      <c r="J117" s="108">
        <f t="shared" si="43"/>
        <v>1064.1335551278689</v>
      </c>
      <c r="K117" s="108">
        <f t="shared" si="43"/>
        <v>1358.5422034395501</v>
      </c>
      <c r="L117" s="108">
        <f t="shared" si="43"/>
        <v>1638.6491476491017</v>
      </c>
      <c r="M117" s="108">
        <f t="shared" si="43"/>
        <v>1968.7149205879609</v>
      </c>
      <c r="N117" s="108">
        <f t="shared" si="43"/>
        <v>2397.7286265263165</v>
      </c>
      <c r="O117" s="108">
        <f t="shared" si="43"/>
        <v>2677.8269251705269</v>
      </c>
      <c r="P117" s="108">
        <f t="shared" si="43"/>
        <v>1539.3206053127519</v>
      </c>
      <c r="Q117" s="108">
        <f t="shared" si="43"/>
        <v>1940.1510343096547</v>
      </c>
      <c r="R117" s="108">
        <f t="shared" si="43"/>
        <v>2356.0367243195378</v>
      </c>
      <c r="S117" s="108">
        <f t="shared" si="43"/>
        <v>2681.6382639238</v>
      </c>
      <c r="T117" s="108">
        <f t="shared" si="43"/>
        <v>3484.6534726243676</v>
      </c>
      <c r="U117" s="108">
        <f t="shared" si="43"/>
        <v>3648.2010386111183</v>
      </c>
    </row>
    <row r="118" spans="1:21" ht="15.75">
      <c r="A118" s="223"/>
      <c r="B118" s="218">
        <v>1400</v>
      </c>
      <c r="C118" s="219"/>
      <c r="D118" s="108">
        <f t="shared" si="32"/>
        <v>907.86207273664502</v>
      </c>
      <c r="E118" s="108">
        <f t="shared" si="32"/>
        <v>1157.0193996126372</v>
      </c>
      <c r="F118" s="108">
        <f t="shared" si="32"/>
        <v>1360.2570748521669</v>
      </c>
      <c r="G118" s="108">
        <f t="shared" si="32"/>
        <v>1586.9541246326407</v>
      </c>
      <c r="H118" s="108">
        <f t="shared" si="32"/>
        <v>1984.4052927025843</v>
      </c>
      <c r="I118" s="108">
        <f t="shared" ref="I118:U118" si="44">I64/1.16</f>
        <v>2237.0086899382595</v>
      </c>
      <c r="J118" s="108">
        <f t="shared" si="44"/>
        <v>1145.9899824453971</v>
      </c>
      <c r="K118" s="108">
        <f t="shared" si="44"/>
        <v>1463.045449857977</v>
      </c>
      <c r="L118" s="108">
        <f t="shared" si="44"/>
        <v>1764.6990820836481</v>
      </c>
      <c r="M118" s="108">
        <f t="shared" si="44"/>
        <v>2120.1545298639576</v>
      </c>
      <c r="N118" s="108">
        <f t="shared" si="44"/>
        <v>2582.1692901052643</v>
      </c>
      <c r="O118" s="108">
        <f t="shared" si="44"/>
        <v>2883.8136117221056</v>
      </c>
      <c r="P118" s="108">
        <f t="shared" si="44"/>
        <v>1657.7298826445021</v>
      </c>
      <c r="Q118" s="108">
        <f t="shared" si="44"/>
        <v>2089.393421564243</v>
      </c>
      <c r="R118" s="108">
        <f t="shared" si="44"/>
        <v>2537.2703184979641</v>
      </c>
      <c r="S118" s="108">
        <f t="shared" si="44"/>
        <v>2887.9181303794771</v>
      </c>
      <c r="T118" s="108">
        <f t="shared" si="44"/>
        <v>3752.7037397493191</v>
      </c>
      <c r="U118" s="108">
        <f t="shared" si="44"/>
        <v>3928.8318877350503</v>
      </c>
    </row>
    <row r="119" spans="1:21" ht="15.75">
      <c r="A119" s="223"/>
      <c r="B119" s="218">
        <v>1500</v>
      </c>
      <c r="C119" s="219"/>
      <c r="D119" s="108">
        <f t="shared" si="32"/>
        <v>972.70936364640556</v>
      </c>
      <c r="E119" s="108">
        <f t="shared" si="32"/>
        <v>1239.6636424421115</v>
      </c>
      <c r="F119" s="108">
        <f t="shared" si="32"/>
        <v>1457.4182944844645</v>
      </c>
      <c r="G119" s="108">
        <f t="shared" ref="E119:H127" si="45">G65/1.16</f>
        <v>1700.3079906778294</v>
      </c>
      <c r="H119" s="108">
        <f t="shared" si="45"/>
        <v>2126.1485278956256</v>
      </c>
      <c r="I119" s="108">
        <f t="shared" ref="I119:U119" si="46">I65/1.16</f>
        <v>2396.7950249338492</v>
      </c>
      <c r="J119" s="108">
        <f t="shared" si="46"/>
        <v>1227.8464097629255</v>
      </c>
      <c r="K119" s="108">
        <f t="shared" si="46"/>
        <v>1567.5486962764041</v>
      </c>
      <c r="L119" s="108">
        <f t="shared" si="46"/>
        <v>1890.7490165181941</v>
      </c>
      <c r="M119" s="108">
        <f t="shared" si="46"/>
        <v>2271.5941391399547</v>
      </c>
      <c r="N119" s="108">
        <f t="shared" si="46"/>
        <v>2766.6099536842112</v>
      </c>
      <c r="O119" s="108">
        <f t="shared" si="46"/>
        <v>3089.8002982736843</v>
      </c>
      <c r="P119" s="108">
        <f t="shared" si="46"/>
        <v>1776.1391599762521</v>
      </c>
      <c r="Q119" s="108">
        <f t="shared" si="46"/>
        <v>2238.6358088188322</v>
      </c>
      <c r="R119" s="108">
        <f t="shared" si="46"/>
        <v>2718.50391267639</v>
      </c>
      <c r="S119" s="108">
        <f t="shared" si="46"/>
        <v>3094.1979968351538</v>
      </c>
      <c r="T119" s="108">
        <f t="shared" si="46"/>
        <v>4020.7540068742701</v>
      </c>
      <c r="U119" s="108">
        <f t="shared" si="46"/>
        <v>4209.4627368589827</v>
      </c>
    </row>
    <row r="120" spans="1:21" ht="15.75">
      <c r="A120" s="223"/>
      <c r="B120" s="218">
        <v>1600</v>
      </c>
      <c r="C120" s="219"/>
      <c r="D120" s="108">
        <f t="shared" ref="D120:D127" si="47">D66/1.16</f>
        <v>1037.556654556166</v>
      </c>
      <c r="E120" s="108">
        <f t="shared" si="45"/>
        <v>1322.3078852715857</v>
      </c>
      <c r="F120" s="108">
        <f t="shared" si="45"/>
        <v>1554.5795141167621</v>
      </c>
      <c r="G120" s="108">
        <f t="shared" si="45"/>
        <v>1813.6618567230178</v>
      </c>
      <c r="H120" s="108">
        <f t="shared" si="45"/>
        <v>2267.8917630886676</v>
      </c>
      <c r="I120" s="108">
        <f t="shared" ref="I120:U120" si="48">I66/1.16</f>
        <v>2556.5813599294388</v>
      </c>
      <c r="J120" s="108">
        <f t="shared" si="48"/>
        <v>1309.7028370804539</v>
      </c>
      <c r="K120" s="108">
        <f t="shared" si="48"/>
        <v>1672.0519426948308</v>
      </c>
      <c r="L120" s="108">
        <f t="shared" si="48"/>
        <v>2016.7989509527406</v>
      </c>
      <c r="M120" s="108">
        <f t="shared" si="48"/>
        <v>2423.0337484159513</v>
      </c>
      <c r="N120" s="108">
        <f t="shared" si="48"/>
        <v>2951.0506172631585</v>
      </c>
      <c r="O120" s="108">
        <f t="shared" si="48"/>
        <v>3295.7869848252635</v>
      </c>
      <c r="P120" s="108">
        <f t="shared" si="48"/>
        <v>1894.5484373080023</v>
      </c>
      <c r="Q120" s="108">
        <f t="shared" si="48"/>
        <v>2387.8781960734213</v>
      </c>
      <c r="R120" s="108">
        <f t="shared" si="48"/>
        <v>2899.7375068548163</v>
      </c>
      <c r="S120" s="108">
        <f t="shared" si="48"/>
        <v>3300.477863290831</v>
      </c>
      <c r="T120" s="108">
        <f t="shared" si="48"/>
        <v>4288.8042739992216</v>
      </c>
      <c r="U120" s="108">
        <f t="shared" si="48"/>
        <v>4490.0935859829151</v>
      </c>
    </row>
    <row r="121" spans="1:21" ht="15.75">
      <c r="A121" s="223"/>
      <c r="B121" s="218">
        <v>1800</v>
      </c>
      <c r="C121" s="219"/>
      <c r="D121" s="108">
        <f t="shared" si="47"/>
        <v>1167.2512363756866</v>
      </c>
      <c r="E121" s="108">
        <f t="shared" si="45"/>
        <v>1487.5963709305338</v>
      </c>
      <c r="F121" s="108">
        <f t="shared" si="45"/>
        <v>1748.9019533813575</v>
      </c>
      <c r="G121" s="108">
        <f t="shared" si="45"/>
        <v>2040.3695888133952</v>
      </c>
      <c r="H121" s="108">
        <f t="shared" si="45"/>
        <v>2551.3782334747511</v>
      </c>
      <c r="I121" s="108">
        <f t="shared" ref="I121:U121" si="49">I67/1.16</f>
        <v>2876.154029920619</v>
      </c>
      <c r="J121" s="108">
        <f t="shared" si="49"/>
        <v>1473.4156917155108</v>
      </c>
      <c r="K121" s="108">
        <f t="shared" si="49"/>
        <v>1881.0584355316844</v>
      </c>
      <c r="L121" s="108">
        <f t="shared" si="49"/>
        <v>2268.8988198218331</v>
      </c>
      <c r="M121" s="108">
        <f t="shared" si="49"/>
        <v>2725.9129669679455</v>
      </c>
      <c r="N121" s="108">
        <f t="shared" si="49"/>
        <v>3319.9319444210537</v>
      </c>
      <c r="O121" s="108">
        <f t="shared" si="49"/>
        <v>3707.7603579284214</v>
      </c>
      <c r="P121" s="108">
        <f t="shared" si="49"/>
        <v>2131.366991971503</v>
      </c>
      <c r="Q121" s="108">
        <f t="shared" si="49"/>
        <v>2686.3629705825983</v>
      </c>
      <c r="R121" s="108">
        <f t="shared" si="49"/>
        <v>3262.2046952116684</v>
      </c>
      <c r="S121" s="108">
        <f t="shared" si="49"/>
        <v>3713.0375962021849</v>
      </c>
      <c r="T121" s="108">
        <f t="shared" si="49"/>
        <v>4824.9048082491236</v>
      </c>
      <c r="U121" s="108">
        <f t="shared" si="49"/>
        <v>5051.355284230779</v>
      </c>
    </row>
    <row r="122" spans="1:21" ht="15.75">
      <c r="A122" s="223"/>
      <c r="B122" s="218">
        <v>2000</v>
      </c>
      <c r="C122" s="219"/>
      <c r="D122" s="108">
        <f t="shared" si="47"/>
        <v>1296.9458181952075</v>
      </c>
      <c r="E122" s="108">
        <f t="shared" si="45"/>
        <v>1652.8848565894818</v>
      </c>
      <c r="F122" s="108">
        <f t="shared" si="45"/>
        <v>1943.2243926459525</v>
      </c>
      <c r="G122" s="108">
        <f t="shared" si="45"/>
        <v>2267.077320903772</v>
      </c>
      <c r="H122" s="108">
        <f t="shared" si="45"/>
        <v>2834.8647038608347</v>
      </c>
      <c r="I122" s="108">
        <f t="shared" ref="I122:U122" si="50">I68/1.16</f>
        <v>3195.7266999117992</v>
      </c>
      <c r="J122" s="108">
        <f t="shared" si="50"/>
        <v>1637.1285463505674</v>
      </c>
      <c r="K122" s="108">
        <f t="shared" si="50"/>
        <v>2090.0649283685384</v>
      </c>
      <c r="L122" s="108">
        <f t="shared" si="50"/>
        <v>2520.998688690926</v>
      </c>
      <c r="M122" s="108">
        <f t="shared" si="50"/>
        <v>3028.7921855199393</v>
      </c>
      <c r="N122" s="108">
        <f t="shared" si="50"/>
        <v>3688.8132715789484</v>
      </c>
      <c r="O122" s="108">
        <f t="shared" si="50"/>
        <v>4119.7337310315797</v>
      </c>
      <c r="P122" s="108">
        <f t="shared" si="50"/>
        <v>2368.185546635003</v>
      </c>
      <c r="Q122" s="108">
        <f t="shared" si="50"/>
        <v>2984.8477450917758</v>
      </c>
      <c r="R122" s="108">
        <f t="shared" si="50"/>
        <v>3624.6718835685201</v>
      </c>
      <c r="S122" s="108">
        <f t="shared" si="50"/>
        <v>4125.5973291135388</v>
      </c>
      <c r="T122" s="108">
        <f t="shared" si="50"/>
        <v>5361.0053424990265</v>
      </c>
      <c r="U122" s="108">
        <f t="shared" si="50"/>
        <v>5612.616982478643</v>
      </c>
    </row>
    <row r="123" spans="1:21" ht="15.75">
      <c r="A123" s="223"/>
      <c r="B123" s="218">
        <v>2200</v>
      </c>
      <c r="C123" s="219"/>
      <c r="D123" s="108">
        <f t="shared" si="47"/>
        <v>1426.6404000147281</v>
      </c>
      <c r="E123" s="108">
        <f t="shared" si="45"/>
        <v>1818.1733422484301</v>
      </c>
      <c r="F123" s="108">
        <f t="shared" si="45"/>
        <v>2137.546831910548</v>
      </c>
      <c r="G123" s="108">
        <f t="shared" si="45"/>
        <v>2493.7850529941497</v>
      </c>
      <c r="H123" s="108">
        <f t="shared" si="45"/>
        <v>3118.3511742469182</v>
      </c>
      <c r="I123" s="108">
        <f t="shared" ref="I123:U123" si="51">I69/1.16</f>
        <v>3515.2993699029794</v>
      </c>
      <c r="J123" s="108">
        <f t="shared" si="51"/>
        <v>1800.8414009856242</v>
      </c>
      <c r="K123" s="108">
        <f t="shared" si="51"/>
        <v>2299.0714212053927</v>
      </c>
      <c r="L123" s="108">
        <f t="shared" si="51"/>
        <v>2773.0985575600184</v>
      </c>
      <c r="M123" s="108">
        <f t="shared" si="51"/>
        <v>3331.6714040719335</v>
      </c>
      <c r="N123" s="108">
        <f t="shared" si="51"/>
        <v>4057.6945987368426</v>
      </c>
      <c r="O123" s="108">
        <f t="shared" si="51"/>
        <v>4531.7071041347372</v>
      </c>
      <c r="P123" s="108">
        <f t="shared" si="51"/>
        <v>2605.0041012985034</v>
      </c>
      <c r="Q123" s="108">
        <f t="shared" si="51"/>
        <v>3283.3325196009537</v>
      </c>
      <c r="R123" s="108">
        <f t="shared" si="51"/>
        <v>3987.1390719253718</v>
      </c>
      <c r="S123" s="108">
        <f t="shared" si="51"/>
        <v>4538.1570620248922</v>
      </c>
      <c r="T123" s="108">
        <f t="shared" si="51"/>
        <v>5897.1058767489294</v>
      </c>
      <c r="U123" s="108">
        <f t="shared" si="51"/>
        <v>6173.8786807265069</v>
      </c>
    </row>
    <row r="124" spans="1:21" ht="15.75">
      <c r="A124" s="223"/>
      <c r="B124" s="218">
        <v>2400</v>
      </c>
      <c r="C124" s="219"/>
      <c r="D124" s="108">
        <f t="shared" si="47"/>
        <v>1556.3349818342488</v>
      </c>
      <c r="E124" s="108">
        <f t="shared" si="45"/>
        <v>1983.4618279073782</v>
      </c>
      <c r="F124" s="108">
        <f t="shared" si="45"/>
        <v>2331.8692711751432</v>
      </c>
      <c r="G124" s="108">
        <f t="shared" si="45"/>
        <v>2720.4927850845265</v>
      </c>
      <c r="H124" s="108">
        <f t="shared" si="45"/>
        <v>3401.8376446330017</v>
      </c>
      <c r="I124" s="108">
        <f t="shared" ref="I124:U124" si="52">I70/1.16</f>
        <v>3834.8720398941587</v>
      </c>
      <c r="J124" s="108">
        <f t="shared" si="52"/>
        <v>1964.554255620681</v>
      </c>
      <c r="K124" s="108">
        <f t="shared" si="52"/>
        <v>2508.0779140422464</v>
      </c>
      <c r="L124" s="108">
        <f t="shared" si="52"/>
        <v>3025.1984264291109</v>
      </c>
      <c r="M124" s="108">
        <f t="shared" si="52"/>
        <v>3634.5506226239277</v>
      </c>
      <c r="N124" s="108">
        <f t="shared" si="52"/>
        <v>4426.5759258947373</v>
      </c>
      <c r="O124" s="108">
        <f t="shared" si="52"/>
        <v>4943.6804772378946</v>
      </c>
      <c r="P124" s="108">
        <f t="shared" si="52"/>
        <v>2841.8226559620039</v>
      </c>
      <c r="Q124" s="108">
        <f t="shared" si="52"/>
        <v>3581.8172941101311</v>
      </c>
      <c r="R124" s="108">
        <f t="shared" si="52"/>
        <v>4349.606260282224</v>
      </c>
      <c r="S124" s="108">
        <f t="shared" si="52"/>
        <v>4950.7167949362465</v>
      </c>
      <c r="T124" s="108">
        <f t="shared" si="52"/>
        <v>6433.2064109988323</v>
      </c>
      <c r="U124" s="108">
        <f t="shared" si="52"/>
        <v>6735.1403789743717</v>
      </c>
    </row>
    <row r="125" spans="1:21" ht="15.75">
      <c r="A125" s="223"/>
      <c r="B125" s="218">
        <v>2600</v>
      </c>
      <c r="C125" s="219"/>
      <c r="D125" s="108">
        <f t="shared" si="47"/>
        <v>1686.0295636537696</v>
      </c>
      <c r="E125" s="108">
        <f t="shared" si="45"/>
        <v>2148.7503135663264</v>
      </c>
      <c r="F125" s="108">
        <f t="shared" si="45"/>
        <v>2526.1917104397385</v>
      </c>
      <c r="G125" s="108">
        <f t="shared" si="45"/>
        <v>2947.2005171749042</v>
      </c>
      <c r="H125" s="108">
        <f t="shared" si="45"/>
        <v>3685.3241150190856</v>
      </c>
      <c r="I125" s="108">
        <f t="shared" ref="I125:U125" si="53">I71/1.16</f>
        <v>4154.4447098853389</v>
      </c>
      <c r="J125" s="108">
        <f t="shared" si="53"/>
        <v>2128.2671102557379</v>
      </c>
      <c r="K125" s="108">
        <f t="shared" si="53"/>
        <v>2717.0844068791002</v>
      </c>
      <c r="L125" s="108">
        <f t="shared" si="53"/>
        <v>3277.2982952982034</v>
      </c>
      <c r="M125" s="108">
        <f t="shared" si="53"/>
        <v>3937.4298411759219</v>
      </c>
      <c r="N125" s="108">
        <f t="shared" si="53"/>
        <v>4795.457253052633</v>
      </c>
      <c r="O125" s="108">
        <f t="shared" si="53"/>
        <v>5355.6538503410538</v>
      </c>
      <c r="P125" s="108">
        <f t="shared" si="53"/>
        <v>3078.6412106255038</v>
      </c>
      <c r="Q125" s="108">
        <f t="shared" si="53"/>
        <v>3880.3020686193095</v>
      </c>
      <c r="R125" s="108">
        <f t="shared" si="53"/>
        <v>4712.0734486390757</v>
      </c>
      <c r="S125" s="108">
        <f t="shared" si="53"/>
        <v>5363.2765278475999</v>
      </c>
      <c r="T125" s="108">
        <f t="shared" si="53"/>
        <v>6969.3069452487352</v>
      </c>
      <c r="U125" s="108">
        <f t="shared" si="53"/>
        <v>7296.4020772222366</v>
      </c>
    </row>
    <row r="126" spans="1:21" ht="15.75">
      <c r="A126" s="223"/>
      <c r="B126" s="218">
        <v>2800</v>
      </c>
      <c r="C126" s="219"/>
      <c r="D126" s="108">
        <f t="shared" si="47"/>
        <v>1815.72414547329</v>
      </c>
      <c r="E126" s="108">
        <f t="shared" si="45"/>
        <v>2314.0387992252745</v>
      </c>
      <c r="F126" s="108">
        <f t="shared" si="45"/>
        <v>2720.5141497043337</v>
      </c>
      <c r="G126" s="108">
        <f t="shared" si="45"/>
        <v>3173.9082492652815</v>
      </c>
      <c r="H126" s="108">
        <f t="shared" si="45"/>
        <v>3968.8105854051687</v>
      </c>
      <c r="I126" s="108">
        <f t="shared" ref="I126:U126" si="54">I72/1.16</f>
        <v>4474.017379876519</v>
      </c>
      <c r="J126" s="108">
        <f t="shared" si="54"/>
        <v>2291.9799648907942</v>
      </c>
      <c r="K126" s="108">
        <f t="shared" si="54"/>
        <v>2926.090899715954</v>
      </c>
      <c r="L126" s="108">
        <f t="shared" si="54"/>
        <v>3529.3981641672963</v>
      </c>
      <c r="M126" s="108">
        <f t="shared" si="54"/>
        <v>4240.3090597279152</v>
      </c>
      <c r="N126" s="108">
        <f t="shared" si="54"/>
        <v>5164.3385802105286</v>
      </c>
      <c r="O126" s="108">
        <f t="shared" si="54"/>
        <v>5767.6272234442113</v>
      </c>
      <c r="P126" s="108">
        <f t="shared" si="54"/>
        <v>3315.4597652890043</v>
      </c>
      <c r="Q126" s="108">
        <f t="shared" si="54"/>
        <v>4178.786843128486</v>
      </c>
      <c r="R126" s="108">
        <f t="shared" si="54"/>
        <v>5074.5406369959283</v>
      </c>
      <c r="S126" s="108">
        <f t="shared" si="54"/>
        <v>5775.8362607589543</v>
      </c>
      <c r="T126" s="108">
        <f t="shared" si="54"/>
        <v>7505.4074794986382</v>
      </c>
      <c r="U126" s="108">
        <f t="shared" si="54"/>
        <v>7857.6637754701005</v>
      </c>
    </row>
    <row r="127" spans="1:21" ht="16.5" thickBot="1">
      <c r="A127" s="224"/>
      <c r="B127" s="220">
        <v>3000</v>
      </c>
      <c r="C127" s="221"/>
      <c r="D127" s="108">
        <f t="shared" si="47"/>
        <v>1945.4187272928111</v>
      </c>
      <c r="E127" s="108">
        <f t="shared" si="45"/>
        <v>2479.327284884223</v>
      </c>
      <c r="F127" s="108">
        <f t="shared" si="45"/>
        <v>2914.8365889689289</v>
      </c>
      <c r="G127" s="108">
        <f t="shared" si="45"/>
        <v>3400.6159813556587</v>
      </c>
      <c r="H127" s="108">
        <f t="shared" si="45"/>
        <v>4252.2970557912513</v>
      </c>
      <c r="I127" s="108">
        <f t="shared" ref="I127:U127" si="55">I73/1.16</f>
        <v>4793.5900498676983</v>
      </c>
      <c r="J127" s="108">
        <f t="shared" si="55"/>
        <v>2455.6928195258511</v>
      </c>
      <c r="K127" s="108">
        <f t="shared" si="55"/>
        <v>3135.0973925528083</v>
      </c>
      <c r="L127" s="108">
        <f t="shared" si="55"/>
        <v>3781.4980330363883</v>
      </c>
      <c r="M127" s="108">
        <f t="shared" si="55"/>
        <v>4543.1882782799094</v>
      </c>
      <c r="N127" s="108">
        <f t="shared" si="55"/>
        <v>5533.2199073684224</v>
      </c>
      <c r="O127" s="108">
        <f t="shared" si="55"/>
        <v>6179.6005965473687</v>
      </c>
      <c r="P127" s="108">
        <f t="shared" si="55"/>
        <v>3552.2783199525043</v>
      </c>
      <c r="Q127" s="108">
        <f t="shared" si="55"/>
        <v>4477.2716176376643</v>
      </c>
      <c r="R127" s="108">
        <f t="shared" si="55"/>
        <v>5437.0078253527799</v>
      </c>
      <c r="S127" s="108">
        <f t="shared" si="55"/>
        <v>6188.3959936703077</v>
      </c>
      <c r="T127" s="108">
        <f t="shared" si="55"/>
        <v>8041.5080137485402</v>
      </c>
      <c r="U127" s="108">
        <f t="shared" si="55"/>
        <v>8418.9254737179654</v>
      </c>
    </row>
    <row r="128" spans="1:21" ht="15.75">
      <c r="A128" s="23"/>
      <c r="B128" s="23"/>
      <c r="C128" s="23"/>
      <c r="D128" s="23"/>
      <c r="E128" s="23"/>
      <c r="F128" s="23"/>
      <c r="G128" s="23"/>
      <c r="H128" s="23"/>
      <c r="I128" s="23"/>
      <c r="J128" s="23"/>
      <c r="K128" s="23"/>
      <c r="L128" s="23"/>
      <c r="M128" s="23"/>
      <c r="N128" s="23"/>
      <c r="O128" s="23"/>
      <c r="P128" s="23"/>
      <c r="Q128" s="23"/>
      <c r="R128" s="23"/>
      <c r="S128" s="23"/>
      <c r="T128" s="23"/>
      <c r="U128" s="23"/>
    </row>
    <row r="129" spans="1:21" ht="15.75">
      <c r="A129" s="180"/>
      <c r="B129" s="180"/>
      <c r="C129" s="180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</row>
    <row r="130" spans="1:21" ht="15.75">
      <c r="A130" s="180"/>
      <c r="B130" s="180"/>
      <c r="C130" s="180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</row>
    <row r="131" spans="1:21" ht="15.75">
      <c r="A131" s="23"/>
      <c r="B131" s="23"/>
      <c r="C131" s="23"/>
      <c r="D131" s="23"/>
      <c r="E131" s="23"/>
      <c r="F131" s="23"/>
      <c r="G131" s="23"/>
      <c r="H131" s="23"/>
      <c r="I131" s="23"/>
      <c r="J131" s="23"/>
      <c r="K131" s="23"/>
      <c r="L131" s="23"/>
      <c r="M131" s="23"/>
      <c r="N131" s="23"/>
      <c r="O131" s="23"/>
      <c r="P131" s="23"/>
      <c r="Q131" s="23"/>
      <c r="R131" s="23"/>
      <c r="S131" s="23"/>
      <c r="T131" s="23"/>
      <c r="U131" s="23"/>
    </row>
    <row r="132" spans="1:21" ht="15.75">
      <c r="A132" s="113"/>
      <c r="B132" s="240">
        <v>300</v>
      </c>
      <c r="C132" s="240"/>
      <c r="D132" s="240"/>
      <c r="E132" s="240"/>
      <c r="F132" s="240"/>
      <c r="G132" s="240"/>
      <c r="H132" s="240"/>
      <c r="I132" s="240">
        <v>400</v>
      </c>
      <c r="J132" s="240"/>
      <c r="K132" s="240"/>
      <c r="L132" s="240"/>
      <c r="M132" s="240"/>
      <c r="N132" s="240"/>
      <c r="O132" s="240">
        <v>500</v>
      </c>
      <c r="P132" s="240"/>
      <c r="Q132" s="240"/>
      <c r="R132" s="240"/>
      <c r="S132" s="240"/>
      <c r="T132" s="240"/>
      <c r="U132" s="23"/>
    </row>
    <row r="133" spans="1:21" ht="15.75">
      <c r="A133" s="239" t="s">
        <v>1</v>
      </c>
      <c r="B133" s="114" t="s">
        <v>2</v>
      </c>
      <c r="C133" s="114" t="s">
        <v>3</v>
      </c>
      <c r="D133" s="114" t="s">
        <v>4</v>
      </c>
      <c r="E133" s="114" t="s">
        <v>5</v>
      </c>
      <c r="F133" s="114" t="s">
        <v>6</v>
      </c>
      <c r="G133" s="114" t="s">
        <v>7</v>
      </c>
      <c r="H133" s="114" t="s">
        <v>8</v>
      </c>
      <c r="I133" s="114" t="s">
        <v>3</v>
      </c>
      <c r="J133" s="114" t="s">
        <v>4</v>
      </c>
      <c r="K133" s="114" t="s">
        <v>5</v>
      </c>
      <c r="L133" s="114" t="s">
        <v>6</v>
      </c>
      <c r="M133" s="114" t="s">
        <v>7</v>
      </c>
      <c r="N133" s="114" t="s">
        <v>8</v>
      </c>
      <c r="O133" s="114" t="s">
        <v>3</v>
      </c>
      <c r="P133" s="114" t="s">
        <v>4</v>
      </c>
      <c r="Q133" s="114" t="s">
        <v>5</v>
      </c>
      <c r="R133" s="114" t="s">
        <v>6</v>
      </c>
      <c r="S133" s="114" t="s">
        <v>7</v>
      </c>
      <c r="T133" s="114" t="s">
        <v>8</v>
      </c>
      <c r="U133" s="23"/>
    </row>
    <row r="134" spans="1:21" ht="15.75">
      <c r="A134" s="239"/>
      <c r="B134" s="115">
        <v>10</v>
      </c>
      <c r="C134" s="116">
        <v>309</v>
      </c>
      <c r="D134" s="115">
        <f>C134*D169</f>
        <v>1226.2108799999999</v>
      </c>
      <c r="E134" s="115">
        <v>50</v>
      </c>
      <c r="F134" s="115">
        <v>6.45</v>
      </c>
      <c r="G134" s="115">
        <v>1.7</v>
      </c>
      <c r="H134" s="161">
        <v>1.2738</v>
      </c>
      <c r="I134" s="116">
        <v>391</v>
      </c>
      <c r="J134" s="115">
        <f>I134*D169</f>
        <v>1551.61312</v>
      </c>
      <c r="K134" s="115">
        <v>50</v>
      </c>
      <c r="L134" s="115">
        <v>8.3699999999999992</v>
      </c>
      <c r="M134" s="115">
        <v>2.1800000000000002</v>
      </c>
      <c r="N134" s="161">
        <v>1.2786</v>
      </c>
      <c r="O134" s="116">
        <v>469</v>
      </c>
      <c r="P134" s="115">
        <f>O134*D169</f>
        <v>1861.1420799999999</v>
      </c>
      <c r="Q134" s="115">
        <v>50</v>
      </c>
      <c r="R134" s="115">
        <v>10.28</v>
      </c>
      <c r="S134" s="115">
        <v>2.67</v>
      </c>
      <c r="T134" s="161">
        <v>1.2835000000000001</v>
      </c>
      <c r="U134" s="23"/>
    </row>
    <row r="135" spans="1:21" ht="15.75">
      <c r="A135" s="239"/>
      <c r="B135" s="115">
        <v>11</v>
      </c>
      <c r="C135" s="116">
        <v>441</v>
      </c>
      <c r="D135" s="115">
        <f>C135*D169</f>
        <v>1750.0291199999999</v>
      </c>
      <c r="E135" s="115">
        <v>50</v>
      </c>
      <c r="F135" s="115">
        <v>8.6</v>
      </c>
      <c r="G135" s="115">
        <v>2.33</v>
      </c>
      <c r="H135" s="161">
        <v>1.278</v>
      </c>
      <c r="I135" s="116">
        <v>606</v>
      </c>
      <c r="J135" s="115">
        <f>I135*D169</f>
        <v>2404.8019199999999</v>
      </c>
      <c r="K135" s="115">
        <v>50</v>
      </c>
      <c r="L135" s="115">
        <v>10.48</v>
      </c>
      <c r="M135" s="115">
        <v>2.4</v>
      </c>
      <c r="N135" s="161">
        <v>1.2815000000000001</v>
      </c>
      <c r="O135" s="116">
        <v>721</v>
      </c>
      <c r="P135" s="115">
        <f>O135*D169</f>
        <v>2861.1587199999999</v>
      </c>
      <c r="Q135" s="115">
        <v>50</v>
      </c>
      <c r="R135" s="115">
        <v>13.46</v>
      </c>
      <c r="S135" s="115">
        <v>2.7</v>
      </c>
      <c r="T135" s="161">
        <v>1.2850999999999999</v>
      </c>
      <c r="U135" s="23"/>
    </row>
    <row r="136" spans="1:21" ht="15.75">
      <c r="A136" s="239"/>
      <c r="B136" s="115">
        <v>20</v>
      </c>
      <c r="C136" s="116">
        <v>525</v>
      </c>
      <c r="D136" s="115">
        <f>C136*D169</f>
        <v>2083.3679999999999</v>
      </c>
      <c r="E136" s="115">
        <v>50</v>
      </c>
      <c r="F136" s="115">
        <v>13.4</v>
      </c>
      <c r="G136" s="115">
        <v>3.1</v>
      </c>
      <c r="H136" s="161">
        <v>1.27</v>
      </c>
      <c r="I136" s="116">
        <v>662</v>
      </c>
      <c r="J136" s="115">
        <f>I136*D169</f>
        <v>2627.0278399999997</v>
      </c>
      <c r="K136" s="115">
        <v>50</v>
      </c>
      <c r="L136" s="115">
        <v>16.899999999999999</v>
      </c>
      <c r="M136" s="115">
        <v>4.4000000000000004</v>
      </c>
      <c r="N136" s="161">
        <v>1.28</v>
      </c>
      <c r="O136" s="116">
        <v>794</v>
      </c>
      <c r="P136" s="115">
        <f>O136*D169</f>
        <v>3150.8460799999998</v>
      </c>
      <c r="Q136" s="115">
        <v>50</v>
      </c>
      <c r="R136" s="115">
        <v>21.1</v>
      </c>
      <c r="S136" s="115">
        <v>5.3</v>
      </c>
      <c r="T136" s="161">
        <v>1.28</v>
      </c>
      <c r="U136" s="23"/>
    </row>
    <row r="137" spans="1:21" ht="15.75">
      <c r="A137" s="239"/>
      <c r="B137" s="115">
        <v>21</v>
      </c>
      <c r="C137" s="116">
        <v>666</v>
      </c>
      <c r="D137" s="115">
        <f>C137*D169</f>
        <v>2642.90112</v>
      </c>
      <c r="E137" s="115">
        <v>50</v>
      </c>
      <c r="F137" s="115">
        <v>13.85</v>
      </c>
      <c r="G137" s="115">
        <v>3.35</v>
      </c>
      <c r="H137" s="161">
        <v>1.2842</v>
      </c>
      <c r="I137" s="116">
        <v>848</v>
      </c>
      <c r="J137" s="115">
        <f>I137*D169</f>
        <v>3365.1353599999998</v>
      </c>
      <c r="K137" s="115">
        <v>50</v>
      </c>
      <c r="L137" s="115">
        <v>18.5</v>
      </c>
      <c r="M137" s="115">
        <v>4.2300000000000004</v>
      </c>
      <c r="N137" s="161">
        <v>1.2907</v>
      </c>
      <c r="O137" s="116">
        <v>997</v>
      </c>
      <c r="P137" s="115">
        <f>O137*D169</f>
        <v>3956.4150399999999</v>
      </c>
      <c r="Q137" s="115">
        <v>50</v>
      </c>
      <c r="R137" s="115">
        <v>22.23</v>
      </c>
      <c r="S137" s="115">
        <v>5.4</v>
      </c>
      <c r="T137" s="161">
        <v>1.2972999999999999</v>
      </c>
      <c r="U137" s="23"/>
    </row>
    <row r="138" spans="1:21" ht="15.75">
      <c r="A138" s="239"/>
      <c r="B138" s="115">
        <v>22</v>
      </c>
      <c r="C138" s="116">
        <v>846</v>
      </c>
      <c r="D138" s="115">
        <f>C138*D169</f>
        <v>3357.1987199999999</v>
      </c>
      <c r="E138" s="115">
        <v>50</v>
      </c>
      <c r="F138" s="115">
        <v>17.2</v>
      </c>
      <c r="G138" s="115">
        <v>4.66</v>
      </c>
      <c r="H138" s="161">
        <v>1.2950999999999999</v>
      </c>
      <c r="I138" s="116">
        <v>1073</v>
      </c>
      <c r="J138" s="115">
        <f>I138*D169</f>
        <v>4258.0073599999996</v>
      </c>
      <c r="K138" s="115">
        <v>50</v>
      </c>
      <c r="L138" s="115">
        <v>20.96</v>
      </c>
      <c r="M138" s="115">
        <v>4.8</v>
      </c>
      <c r="N138" s="161">
        <v>1.3082</v>
      </c>
      <c r="O138" s="116">
        <v>1295</v>
      </c>
      <c r="P138" s="115">
        <f>O138*D169</f>
        <v>5138.9744000000001</v>
      </c>
      <c r="Q138" s="115">
        <v>50</v>
      </c>
      <c r="R138" s="115">
        <v>25.85</v>
      </c>
      <c r="S138" s="115">
        <v>5.4</v>
      </c>
      <c r="T138" s="161">
        <v>1.3212999999999999</v>
      </c>
      <c r="U138" s="23"/>
    </row>
    <row r="139" spans="1:21" ht="15.75">
      <c r="A139" s="239"/>
      <c r="B139" s="115">
        <v>33</v>
      </c>
      <c r="C139" s="116">
        <v>1216</v>
      </c>
      <c r="D139" s="115">
        <f>C139*D169</f>
        <v>4825.4771199999996</v>
      </c>
      <c r="E139" s="115">
        <v>50</v>
      </c>
      <c r="F139" s="115">
        <v>23.82</v>
      </c>
      <c r="G139" s="115">
        <v>5.64</v>
      </c>
      <c r="H139" s="161">
        <v>1.2965</v>
      </c>
      <c r="I139" s="116">
        <v>1533</v>
      </c>
      <c r="J139" s="115">
        <f>I139*D169</f>
        <v>6083.4345599999997</v>
      </c>
      <c r="K139" s="115">
        <v>50</v>
      </c>
      <c r="L139" s="115">
        <v>27.74</v>
      </c>
      <c r="M139" s="115">
        <v>7.2</v>
      </c>
      <c r="N139" s="161">
        <v>1.3061</v>
      </c>
      <c r="O139" s="116">
        <v>1862</v>
      </c>
      <c r="P139" s="115">
        <f>O139*D169</f>
        <v>7389.0118400000001</v>
      </c>
      <c r="Q139" s="115">
        <v>50</v>
      </c>
      <c r="R139" s="115">
        <v>40.229999999999997</v>
      </c>
      <c r="S139" s="115">
        <v>8</v>
      </c>
      <c r="T139" s="161">
        <v>1.3156000000000001</v>
      </c>
      <c r="U139" s="23"/>
    </row>
    <row r="140" spans="1:21" ht="15.75">
      <c r="A140" s="23"/>
      <c r="B140" s="23"/>
      <c r="C140" s="23"/>
      <c r="D140" s="23"/>
      <c r="E140" s="23"/>
      <c r="F140" s="23"/>
      <c r="G140" s="23"/>
      <c r="H140" s="23"/>
      <c r="I140" s="23"/>
      <c r="J140" s="23"/>
      <c r="K140" s="23"/>
      <c r="L140" s="23"/>
      <c r="M140" s="23"/>
      <c r="N140" s="23"/>
      <c r="O140" s="23"/>
      <c r="P140" s="23"/>
      <c r="Q140" s="23"/>
      <c r="R140" s="23"/>
      <c r="S140" s="23"/>
      <c r="T140" s="23"/>
      <c r="U140" s="23"/>
    </row>
    <row r="141" spans="1:21" ht="15.75">
      <c r="A141" s="113"/>
      <c r="B141" s="240">
        <v>600</v>
      </c>
      <c r="C141" s="240"/>
      <c r="D141" s="240"/>
      <c r="E141" s="240"/>
      <c r="F141" s="240"/>
      <c r="G141" s="240"/>
      <c r="H141" s="240"/>
      <c r="I141" s="240">
        <v>800</v>
      </c>
      <c r="J141" s="240"/>
      <c r="K141" s="240"/>
      <c r="L141" s="240"/>
      <c r="M141" s="240"/>
      <c r="N141" s="240"/>
      <c r="O141" s="240">
        <v>900</v>
      </c>
      <c r="P141" s="240"/>
      <c r="Q141" s="240"/>
      <c r="R141" s="240"/>
      <c r="S141" s="240"/>
      <c r="T141" s="240"/>
      <c r="U141" s="23"/>
    </row>
    <row r="142" spans="1:21" ht="15.75">
      <c r="A142" s="239" t="s">
        <v>1</v>
      </c>
      <c r="B142" s="114" t="s">
        <v>2</v>
      </c>
      <c r="C142" s="114" t="s">
        <v>3</v>
      </c>
      <c r="D142" s="114" t="s">
        <v>4</v>
      </c>
      <c r="E142" s="114" t="s">
        <v>5</v>
      </c>
      <c r="F142" s="114" t="s">
        <v>6</v>
      </c>
      <c r="G142" s="114" t="s">
        <v>7</v>
      </c>
      <c r="H142" s="114" t="s">
        <v>8</v>
      </c>
      <c r="I142" s="114" t="s">
        <v>3</v>
      </c>
      <c r="J142" s="114" t="s">
        <v>4</v>
      </c>
      <c r="K142" s="114" t="s">
        <v>5</v>
      </c>
      <c r="L142" s="114" t="s">
        <v>6</v>
      </c>
      <c r="M142" s="114" t="s">
        <v>7</v>
      </c>
      <c r="N142" s="114" t="s">
        <v>8</v>
      </c>
      <c r="O142" s="114" t="s">
        <v>3</v>
      </c>
      <c r="P142" s="114" t="s">
        <v>4</v>
      </c>
      <c r="Q142" s="114" t="s">
        <v>5</v>
      </c>
      <c r="R142" s="114" t="s">
        <v>6</v>
      </c>
      <c r="S142" s="114" t="s">
        <v>7</v>
      </c>
      <c r="T142" s="114" t="s">
        <v>8</v>
      </c>
      <c r="U142" s="23"/>
    </row>
    <row r="143" spans="1:21" ht="15.75">
      <c r="A143" s="239"/>
      <c r="B143" s="115">
        <v>10</v>
      </c>
      <c r="C143" s="116">
        <v>546</v>
      </c>
      <c r="D143" s="115">
        <f>C143*D169</f>
        <v>2166.7027199999998</v>
      </c>
      <c r="E143" s="115">
        <v>50</v>
      </c>
      <c r="F143" s="115">
        <v>12.2</v>
      </c>
      <c r="G143" s="115">
        <v>3.15</v>
      </c>
      <c r="H143" s="161">
        <v>1.2883</v>
      </c>
      <c r="I143" s="116">
        <v>621</v>
      </c>
      <c r="J143" s="115">
        <f>I143*D169</f>
        <v>2464.32672</v>
      </c>
      <c r="K143" s="115">
        <v>50</v>
      </c>
      <c r="L143" s="115">
        <v>14.2</v>
      </c>
      <c r="M143" s="115">
        <v>3.62</v>
      </c>
      <c r="N143" s="161">
        <v>1.2874000000000001</v>
      </c>
      <c r="O143" s="116">
        <v>769</v>
      </c>
      <c r="P143" s="115">
        <f>O143*D169</f>
        <v>3051.6380799999997</v>
      </c>
      <c r="Q143" s="115">
        <v>50</v>
      </c>
      <c r="R143" s="115">
        <v>18.2</v>
      </c>
      <c r="S143" s="115">
        <v>4.55</v>
      </c>
      <c r="T143" s="161">
        <v>1.2855000000000001</v>
      </c>
      <c r="U143" s="23"/>
    </row>
    <row r="144" spans="1:21" ht="15.75">
      <c r="A144" s="239"/>
      <c r="B144" s="115">
        <v>11</v>
      </c>
      <c r="C144" s="116">
        <v>833</v>
      </c>
      <c r="D144" s="115">
        <f>C144*D169</f>
        <v>3305.6105600000001</v>
      </c>
      <c r="E144" s="115">
        <v>50</v>
      </c>
      <c r="F144" s="115">
        <v>16.8</v>
      </c>
      <c r="G144" s="115">
        <v>3.88</v>
      </c>
      <c r="H144" s="161">
        <v>1.2886</v>
      </c>
      <c r="I144" s="116">
        <v>1069</v>
      </c>
      <c r="J144" s="115">
        <f>I144*D169</f>
        <v>4242.1340799999998</v>
      </c>
      <c r="K144" s="115">
        <v>50</v>
      </c>
      <c r="L144" s="115">
        <v>22.76</v>
      </c>
      <c r="M144" s="115">
        <v>4</v>
      </c>
      <c r="N144" s="161">
        <v>1.2926</v>
      </c>
      <c r="O144" s="116">
        <v>1166</v>
      </c>
      <c r="P144" s="115">
        <f>O144*D169</f>
        <v>4627.0611199999994</v>
      </c>
      <c r="Q144" s="115">
        <v>50</v>
      </c>
      <c r="R144" s="115">
        <v>24.86</v>
      </c>
      <c r="S144" s="115">
        <v>5.66</v>
      </c>
      <c r="T144" s="161">
        <v>1.3007</v>
      </c>
      <c r="U144" s="23"/>
    </row>
    <row r="145" spans="1:21" ht="15.75">
      <c r="A145" s="239"/>
      <c r="B145" s="115">
        <v>20</v>
      </c>
      <c r="C145" s="116">
        <v>920</v>
      </c>
      <c r="D145" s="115">
        <f>C145*D169</f>
        <v>3650.8543999999997</v>
      </c>
      <c r="E145" s="115">
        <v>50</v>
      </c>
      <c r="F145" s="115">
        <v>26.9</v>
      </c>
      <c r="G145" s="115">
        <v>6.2</v>
      </c>
      <c r="H145" s="161">
        <v>1.28</v>
      </c>
      <c r="I145" s="116">
        <v>1040</v>
      </c>
      <c r="J145" s="115">
        <f>I145*D169</f>
        <v>4127.0527999999995</v>
      </c>
      <c r="K145" s="115">
        <v>50</v>
      </c>
      <c r="L145" s="115">
        <v>31.3</v>
      </c>
      <c r="M145" s="115">
        <v>7.23</v>
      </c>
      <c r="N145" s="161">
        <v>1.28</v>
      </c>
      <c r="O145" s="116">
        <v>1279</v>
      </c>
      <c r="P145" s="115">
        <f>O145*D169</f>
        <v>5075.48128</v>
      </c>
      <c r="Q145" s="115">
        <v>50</v>
      </c>
      <c r="R145" s="115">
        <v>37.6</v>
      </c>
      <c r="S145" s="115">
        <v>9.6</v>
      </c>
      <c r="T145" s="161">
        <v>1.29</v>
      </c>
      <c r="U145" s="23"/>
    </row>
    <row r="146" spans="1:21" ht="15.75">
      <c r="A146" s="239"/>
      <c r="B146" s="115">
        <v>21</v>
      </c>
      <c r="C146" s="116">
        <v>1164</v>
      </c>
      <c r="D146" s="115">
        <f>C146*D169</f>
        <v>4619.1244799999995</v>
      </c>
      <c r="E146" s="115">
        <v>50</v>
      </c>
      <c r="F146" s="115">
        <v>27.12</v>
      </c>
      <c r="G146" s="115">
        <v>7.76</v>
      </c>
      <c r="H146" s="161">
        <v>1.3038000000000001</v>
      </c>
      <c r="I146" s="116">
        <v>1456</v>
      </c>
      <c r="J146" s="115">
        <f>I146*D169</f>
        <v>5777.87392</v>
      </c>
      <c r="K146" s="115">
        <v>50</v>
      </c>
      <c r="L146" s="115">
        <v>36.049999999999997</v>
      </c>
      <c r="M146" s="115">
        <v>8</v>
      </c>
      <c r="N146" s="161">
        <v>1.3046</v>
      </c>
      <c r="O146" s="116">
        <v>1641</v>
      </c>
      <c r="P146" s="115">
        <f>O146*D169</f>
        <v>6512.0131199999996</v>
      </c>
      <c r="Q146" s="115">
        <v>50</v>
      </c>
      <c r="R146" s="115">
        <v>40.21</v>
      </c>
      <c r="S146" s="115">
        <v>11.02</v>
      </c>
      <c r="T146" s="161">
        <v>1.3063</v>
      </c>
      <c r="U146" s="23"/>
    </row>
    <row r="147" spans="1:21" ht="15.75">
      <c r="A147" s="239"/>
      <c r="B147" s="115">
        <v>22</v>
      </c>
      <c r="C147" s="116">
        <v>1557</v>
      </c>
      <c r="D147" s="115">
        <f>C147*D169</f>
        <v>6178.6742399999994</v>
      </c>
      <c r="E147" s="115">
        <v>50</v>
      </c>
      <c r="F147" s="115">
        <v>32.5</v>
      </c>
      <c r="G147" s="115">
        <v>7.76</v>
      </c>
      <c r="H147" s="161">
        <v>1.3344</v>
      </c>
      <c r="I147" s="116">
        <v>1897</v>
      </c>
      <c r="J147" s="115">
        <f>I147*D169</f>
        <v>7527.9030400000001</v>
      </c>
      <c r="K147" s="115">
        <v>50</v>
      </c>
      <c r="L147" s="115">
        <v>43.59</v>
      </c>
      <c r="M147" s="115">
        <v>8</v>
      </c>
      <c r="N147" s="161">
        <v>1.3298000000000001</v>
      </c>
      <c r="O147" s="116">
        <v>2118</v>
      </c>
      <c r="P147" s="115">
        <f>O147*D169</f>
        <v>8404.9017599999988</v>
      </c>
      <c r="Q147" s="115">
        <v>50</v>
      </c>
      <c r="R147" s="115">
        <v>48.43</v>
      </c>
      <c r="S147" s="115">
        <v>11.02</v>
      </c>
      <c r="T147" s="161">
        <v>1.3206</v>
      </c>
      <c r="U147" s="23"/>
    </row>
    <row r="148" spans="1:21" ht="15.75">
      <c r="A148" s="239"/>
      <c r="B148" s="115">
        <v>33</v>
      </c>
      <c r="C148" s="116">
        <v>2121</v>
      </c>
      <c r="D148" s="115">
        <f>C148*D169</f>
        <v>8416.8067200000005</v>
      </c>
      <c r="E148" s="115">
        <v>50</v>
      </c>
      <c r="F148" s="115">
        <v>48.55</v>
      </c>
      <c r="G148" s="115">
        <v>9.4</v>
      </c>
      <c r="H148" s="161">
        <v>1.3251999999999999</v>
      </c>
      <c r="I148" s="116">
        <v>2755</v>
      </c>
      <c r="J148" s="115">
        <f>I148*D169</f>
        <v>10932.721599999999</v>
      </c>
      <c r="K148" s="115">
        <v>50</v>
      </c>
      <c r="L148" s="115">
        <v>64.83</v>
      </c>
      <c r="M148" s="115">
        <v>12</v>
      </c>
      <c r="N148" s="161">
        <v>1.3209</v>
      </c>
      <c r="O148" s="116">
        <v>2884</v>
      </c>
      <c r="P148" s="115">
        <f>O148*D169</f>
        <v>11444.63488</v>
      </c>
      <c r="Q148" s="115">
        <v>50</v>
      </c>
      <c r="R148" s="115">
        <v>72.34</v>
      </c>
      <c r="S148" s="115">
        <v>12.69</v>
      </c>
      <c r="T148" s="161">
        <v>1.3122</v>
      </c>
      <c r="U148" s="23"/>
    </row>
    <row r="149" spans="1:21" ht="15.75">
      <c r="A149" s="23"/>
      <c r="B149" s="23"/>
      <c r="C149" s="23"/>
      <c r="D149" s="23"/>
      <c r="E149" s="23"/>
      <c r="F149" s="23"/>
      <c r="G149" s="23"/>
      <c r="H149" s="23"/>
      <c r="I149" s="23"/>
      <c r="J149" s="23"/>
      <c r="K149" s="23"/>
      <c r="L149" s="23"/>
      <c r="M149" s="23"/>
      <c r="N149" s="23"/>
      <c r="O149" s="23"/>
      <c r="P149" s="23"/>
      <c r="Q149" s="23"/>
      <c r="R149" s="23"/>
      <c r="S149" s="23"/>
      <c r="T149" s="23"/>
      <c r="U149" s="23"/>
    </row>
    <row r="150" spans="1:21" ht="15.75">
      <c r="A150" s="113"/>
      <c r="B150" s="240">
        <v>300</v>
      </c>
      <c r="C150" s="240"/>
      <c r="D150" s="240"/>
      <c r="E150" s="240"/>
      <c r="F150" s="240"/>
      <c r="G150" s="240"/>
      <c r="H150" s="240"/>
      <c r="I150" s="240">
        <v>400</v>
      </c>
      <c r="J150" s="240"/>
      <c r="K150" s="240"/>
      <c r="L150" s="240"/>
      <c r="M150" s="240"/>
      <c r="N150" s="240"/>
      <c r="O150" s="240">
        <v>500</v>
      </c>
      <c r="P150" s="240"/>
      <c r="Q150" s="240"/>
      <c r="R150" s="240"/>
      <c r="S150" s="240"/>
      <c r="T150" s="240"/>
      <c r="U150" s="23"/>
    </row>
    <row r="151" spans="1:21" ht="15.75">
      <c r="A151" s="239" t="s">
        <v>9</v>
      </c>
      <c r="B151" s="114" t="s">
        <v>2</v>
      </c>
      <c r="C151" s="114" t="s">
        <v>3</v>
      </c>
      <c r="D151" s="114" t="s">
        <v>4</v>
      </c>
      <c r="E151" s="114" t="s">
        <v>5</v>
      </c>
      <c r="F151" s="114" t="s">
        <v>6</v>
      </c>
      <c r="G151" s="114" t="s">
        <v>7</v>
      </c>
      <c r="H151" s="114" t="s">
        <v>8</v>
      </c>
      <c r="I151" s="114" t="s">
        <v>3</v>
      </c>
      <c r="J151" s="114" t="s">
        <v>4</v>
      </c>
      <c r="K151" s="114" t="s">
        <v>5</v>
      </c>
      <c r="L151" s="114" t="s">
        <v>6</v>
      </c>
      <c r="M151" s="114" t="s">
        <v>7</v>
      </c>
      <c r="N151" s="114" t="s">
        <v>8</v>
      </c>
      <c r="O151" s="114" t="s">
        <v>3</v>
      </c>
      <c r="P151" s="114" t="s">
        <v>4</v>
      </c>
      <c r="Q151" s="114" t="s">
        <v>5</v>
      </c>
      <c r="R151" s="114" t="s">
        <v>6</v>
      </c>
      <c r="S151" s="114" t="s">
        <v>7</v>
      </c>
      <c r="T151" s="114" t="s">
        <v>8</v>
      </c>
      <c r="U151" s="23"/>
    </row>
    <row r="152" spans="1:21" ht="15.75">
      <c r="A152" s="239"/>
      <c r="B152" s="115">
        <v>10</v>
      </c>
      <c r="C152" s="176">
        <f>C134*H134</f>
        <v>393.60419999999999</v>
      </c>
      <c r="D152" s="115">
        <f>C152*D169</f>
        <v>1561.947418944</v>
      </c>
      <c r="E152" s="115">
        <v>60</v>
      </c>
      <c r="F152" s="115">
        <v>6.45</v>
      </c>
      <c r="G152" s="115">
        <v>1.7</v>
      </c>
      <c r="H152" s="161">
        <v>1.2738</v>
      </c>
      <c r="I152" s="176">
        <f>I134*N134</f>
        <v>499.93259999999998</v>
      </c>
      <c r="J152" s="115">
        <f>I152*D169</f>
        <v>1983.8925352319998</v>
      </c>
      <c r="K152" s="115">
        <v>60</v>
      </c>
      <c r="L152" s="115">
        <v>8.3699999999999992</v>
      </c>
      <c r="M152" s="115">
        <v>2.1800000000000002</v>
      </c>
      <c r="N152" s="161">
        <v>1.2786</v>
      </c>
      <c r="O152" s="176">
        <f>O134*T134</f>
        <v>601.9615</v>
      </c>
      <c r="P152" s="115">
        <f>O152*D169</f>
        <v>2388.7758596799999</v>
      </c>
      <c r="Q152" s="115">
        <v>60</v>
      </c>
      <c r="R152" s="115">
        <v>10.28</v>
      </c>
      <c r="S152" s="115">
        <v>2.67</v>
      </c>
      <c r="T152" s="161">
        <v>1.2835000000000001</v>
      </c>
      <c r="U152" s="23"/>
    </row>
    <row r="153" spans="1:21" ht="15.75">
      <c r="A153" s="239"/>
      <c r="B153" s="115">
        <v>11</v>
      </c>
      <c r="C153" s="176">
        <f t="shared" ref="C153:C157" si="56">C135*H135</f>
        <v>563.59799999999996</v>
      </c>
      <c r="D153" s="115">
        <f>C153*D169</f>
        <v>2236.5372153599997</v>
      </c>
      <c r="E153" s="115">
        <v>60</v>
      </c>
      <c r="F153" s="115">
        <v>8.6</v>
      </c>
      <c r="G153" s="115">
        <v>2.33</v>
      </c>
      <c r="H153" s="161">
        <v>1.278</v>
      </c>
      <c r="I153" s="176">
        <f t="shared" ref="I153:I157" si="57">I135*N135</f>
        <v>776.58900000000006</v>
      </c>
      <c r="J153" s="115">
        <f>I153*D169</f>
        <v>3081.7536604800002</v>
      </c>
      <c r="K153" s="115">
        <v>60</v>
      </c>
      <c r="L153" s="115">
        <v>10.48</v>
      </c>
      <c r="M153" s="115">
        <v>2.4</v>
      </c>
      <c r="N153" s="161">
        <v>1.2815000000000001</v>
      </c>
      <c r="O153" s="176">
        <f t="shared" ref="O153:O157" si="58">O135*T135</f>
        <v>926.55709999999999</v>
      </c>
      <c r="P153" s="115">
        <f>O153*D169</f>
        <v>3676.8750710719996</v>
      </c>
      <c r="Q153" s="115">
        <v>60</v>
      </c>
      <c r="R153" s="115">
        <v>13.46</v>
      </c>
      <c r="S153" s="115">
        <v>2.7</v>
      </c>
      <c r="T153" s="161">
        <v>1.2850999999999999</v>
      </c>
      <c r="U153" s="23"/>
    </row>
    <row r="154" spans="1:21" ht="15.75">
      <c r="A154" s="239"/>
      <c r="B154" s="115">
        <v>20</v>
      </c>
      <c r="C154" s="176">
        <f t="shared" si="56"/>
        <v>666.75</v>
      </c>
      <c r="D154" s="115">
        <f>C154*D169</f>
        <v>2645.87736</v>
      </c>
      <c r="E154" s="115">
        <v>60</v>
      </c>
      <c r="F154" s="115">
        <v>13.4</v>
      </c>
      <c r="G154" s="115">
        <v>3.1</v>
      </c>
      <c r="H154" s="161">
        <v>1.27</v>
      </c>
      <c r="I154" s="176">
        <f t="shared" si="57"/>
        <v>847.36</v>
      </c>
      <c r="J154" s="115">
        <f>I154*D169</f>
        <v>3362.5956351999998</v>
      </c>
      <c r="K154" s="115">
        <v>60</v>
      </c>
      <c r="L154" s="115">
        <v>16.899999999999999</v>
      </c>
      <c r="M154" s="115">
        <v>4.4000000000000004</v>
      </c>
      <c r="N154" s="161">
        <v>1.28</v>
      </c>
      <c r="O154" s="176">
        <f t="shared" si="58"/>
        <v>1016.32</v>
      </c>
      <c r="P154" s="115">
        <f>O154*D169</f>
        <v>4033.0829824000002</v>
      </c>
      <c r="Q154" s="115">
        <v>60</v>
      </c>
      <c r="R154" s="115">
        <v>21.1</v>
      </c>
      <c r="S154" s="115">
        <v>5.3</v>
      </c>
      <c r="T154" s="161">
        <v>1.28</v>
      </c>
      <c r="U154" s="23"/>
    </row>
    <row r="155" spans="1:21" ht="15.75">
      <c r="A155" s="239"/>
      <c r="B155" s="115">
        <v>21</v>
      </c>
      <c r="C155" s="176">
        <f t="shared" si="56"/>
        <v>855.27719999999999</v>
      </c>
      <c r="D155" s="115">
        <f>C155*D169</f>
        <v>3394.0136183039999</v>
      </c>
      <c r="E155" s="115">
        <v>60</v>
      </c>
      <c r="F155" s="115">
        <v>13.85</v>
      </c>
      <c r="G155" s="115">
        <v>3.35</v>
      </c>
      <c r="H155" s="161">
        <v>1.2842</v>
      </c>
      <c r="I155" s="176">
        <f t="shared" si="57"/>
        <v>1094.5136</v>
      </c>
      <c r="J155" s="115">
        <f>I155*D169</f>
        <v>4343.3802091520001</v>
      </c>
      <c r="K155" s="115">
        <v>60</v>
      </c>
      <c r="L155" s="115">
        <v>18.5</v>
      </c>
      <c r="M155" s="115">
        <v>4.2300000000000004</v>
      </c>
      <c r="N155" s="161">
        <v>1.2907</v>
      </c>
      <c r="O155" s="176">
        <f t="shared" si="58"/>
        <v>1293.4080999999999</v>
      </c>
      <c r="P155" s="115">
        <f>O155*D169</f>
        <v>5132.6572313919996</v>
      </c>
      <c r="Q155" s="115">
        <v>60</v>
      </c>
      <c r="R155" s="115">
        <v>22.23</v>
      </c>
      <c r="S155" s="115">
        <v>5.4</v>
      </c>
      <c r="T155" s="161">
        <v>1.2972999999999999</v>
      </c>
      <c r="U155" s="23"/>
    </row>
    <row r="156" spans="1:21" ht="15.75">
      <c r="A156" s="239"/>
      <c r="B156" s="115">
        <v>22</v>
      </c>
      <c r="C156" s="176">
        <f t="shared" si="56"/>
        <v>1095.6545999999998</v>
      </c>
      <c r="D156" s="115">
        <f>C156*D169</f>
        <v>4347.9080622719994</v>
      </c>
      <c r="E156" s="115">
        <v>60</v>
      </c>
      <c r="F156" s="115">
        <v>17.2</v>
      </c>
      <c r="G156" s="115">
        <v>4.66</v>
      </c>
      <c r="H156" s="161">
        <v>1.2950999999999999</v>
      </c>
      <c r="I156" s="176">
        <f t="shared" si="57"/>
        <v>1403.6985999999999</v>
      </c>
      <c r="J156" s="115">
        <f>I156*D169</f>
        <v>5570.3252283519996</v>
      </c>
      <c r="K156" s="115">
        <v>60</v>
      </c>
      <c r="L156" s="115">
        <v>20.96</v>
      </c>
      <c r="M156" s="115">
        <v>4.8</v>
      </c>
      <c r="N156" s="161">
        <v>1.3082</v>
      </c>
      <c r="O156" s="176">
        <f t="shared" si="58"/>
        <v>1711.0835</v>
      </c>
      <c r="P156" s="115">
        <f>O156*D169</f>
        <v>6790.1268747199993</v>
      </c>
      <c r="Q156" s="115">
        <v>60</v>
      </c>
      <c r="R156" s="115">
        <v>25.85</v>
      </c>
      <c r="S156" s="115">
        <v>5.4</v>
      </c>
      <c r="T156" s="161">
        <v>1.3212999999999999</v>
      </c>
      <c r="U156" s="23"/>
    </row>
    <row r="157" spans="1:21" ht="15.75">
      <c r="A157" s="239"/>
      <c r="B157" s="115">
        <v>33</v>
      </c>
      <c r="C157" s="176">
        <f t="shared" si="56"/>
        <v>1576.5439999999999</v>
      </c>
      <c r="D157" s="115">
        <f>C157*D169</f>
        <v>6256.2310860799989</v>
      </c>
      <c r="E157" s="115">
        <v>60</v>
      </c>
      <c r="F157" s="115">
        <v>23.82</v>
      </c>
      <c r="G157" s="115">
        <v>5.64</v>
      </c>
      <c r="H157" s="161">
        <v>1.2965</v>
      </c>
      <c r="I157" s="176">
        <f t="shared" si="57"/>
        <v>2002.2513000000001</v>
      </c>
      <c r="J157" s="115">
        <f>I157*D169</f>
        <v>7945.5738788160006</v>
      </c>
      <c r="K157" s="115">
        <v>60</v>
      </c>
      <c r="L157" s="115">
        <v>27.74</v>
      </c>
      <c r="M157" s="115">
        <v>7.2</v>
      </c>
      <c r="N157" s="161">
        <v>1.3061</v>
      </c>
      <c r="O157" s="176">
        <f t="shared" si="58"/>
        <v>2449.6472000000003</v>
      </c>
      <c r="P157" s="115">
        <f>O157*D169</f>
        <v>9720.9839767040012</v>
      </c>
      <c r="Q157" s="115">
        <v>60</v>
      </c>
      <c r="R157" s="115">
        <v>40.229999999999997</v>
      </c>
      <c r="S157" s="115">
        <v>8</v>
      </c>
      <c r="T157" s="161">
        <v>1.3156000000000001</v>
      </c>
      <c r="U157" s="23"/>
    </row>
    <row r="158" spans="1:21" ht="15.75">
      <c r="A158" s="23"/>
      <c r="B158" s="23"/>
      <c r="C158" s="23"/>
      <c r="D158" s="23"/>
      <c r="E158" s="23"/>
      <c r="F158" s="23"/>
      <c r="G158" s="23"/>
      <c r="H158" s="23"/>
      <c r="I158" s="23"/>
      <c r="J158" s="23"/>
      <c r="K158" s="23"/>
      <c r="L158" s="23"/>
      <c r="M158" s="23"/>
      <c r="N158" s="23"/>
      <c r="O158" s="23"/>
      <c r="P158" s="23"/>
      <c r="Q158" s="23"/>
      <c r="R158" s="23"/>
      <c r="S158" s="23"/>
      <c r="T158" s="23"/>
      <c r="U158" s="23"/>
    </row>
    <row r="159" spans="1:21" ht="15.75">
      <c r="A159" s="113"/>
      <c r="B159" s="240">
        <v>600</v>
      </c>
      <c r="C159" s="240"/>
      <c r="D159" s="240"/>
      <c r="E159" s="240"/>
      <c r="F159" s="240"/>
      <c r="G159" s="240"/>
      <c r="H159" s="240"/>
      <c r="I159" s="240">
        <v>800</v>
      </c>
      <c r="J159" s="240"/>
      <c r="K159" s="240"/>
      <c r="L159" s="240"/>
      <c r="M159" s="240"/>
      <c r="N159" s="240"/>
      <c r="O159" s="240">
        <v>900</v>
      </c>
      <c r="P159" s="240"/>
      <c r="Q159" s="240"/>
      <c r="R159" s="240"/>
      <c r="S159" s="240"/>
      <c r="T159" s="240"/>
      <c r="U159" s="23"/>
    </row>
    <row r="160" spans="1:21" ht="15.75">
      <c r="A160" s="239" t="s">
        <v>9</v>
      </c>
      <c r="B160" s="114" t="s">
        <v>2</v>
      </c>
      <c r="C160" s="114" t="s">
        <v>3</v>
      </c>
      <c r="D160" s="114" t="s">
        <v>4</v>
      </c>
      <c r="E160" s="114" t="s">
        <v>5</v>
      </c>
      <c r="F160" s="114" t="s">
        <v>6</v>
      </c>
      <c r="G160" s="114" t="s">
        <v>7</v>
      </c>
      <c r="H160" s="114" t="s">
        <v>8</v>
      </c>
      <c r="I160" s="114" t="s">
        <v>3</v>
      </c>
      <c r="J160" s="114" t="s">
        <v>4</v>
      </c>
      <c r="K160" s="114" t="s">
        <v>5</v>
      </c>
      <c r="L160" s="114" t="s">
        <v>6</v>
      </c>
      <c r="M160" s="114" t="s">
        <v>7</v>
      </c>
      <c r="N160" s="114" t="s">
        <v>8</v>
      </c>
      <c r="O160" s="114" t="s">
        <v>3</v>
      </c>
      <c r="P160" s="114" t="s">
        <v>4</v>
      </c>
      <c r="Q160" s="114" t="s">
        <v>5</v>
      </c>
      <c r="R160" s="114" t="s">
        <v>6</v>
      </c>
      <c r="S160" s="114" t="s">
        <v>7</v>
      </c>
      <c r="T160" s="114" t="s">
        <v>8</v>
      </c>
      <c r="U160" s="23"/>
    </row>
    <row r="161" spans="1:21" ht="15.75">
      <c r="A161" s="239"/>
      <c r="B161" s="115">
        <v>10</v>
      </c>
      <c r="C161" s="176">
        <f>C143*H143</f>
        <v>703.41179999999997</v>
      </c>
      <c r="D161" s="115">
        <f>C161*D169</f>
        <v>2791.3631141759997</v>
      </c>
      <c r="E161" s="115">
        <v>60</v>
      </c>
      <c r="F161" s="115">
        <v>12.2</v>
      </c>
      <c r="G161" s="115">
        <v>3.15</v>
      </c>
      <c r="H161" s="161">
        <v>1.2883</v>
      </c>
      <c r="I161" s="176">
        <f>I143*N143</f>
        <v>799.47540000000004</v>
      </c>
      <c r="J161" s="115">
        <f>I161*D169</f>
        <v>3172.5742193279998</v>
      </c>
      <c r="K161" s="115">
        <v>60</v>
      </c>
      <c r="L161" s="115">
        <v>14.2</v>
      </c>
      <c r="M161" s="115">
        <v>3.62</v>
      </c>
      <c r="N161" s="161">
        <v>1.2874000000000001</v>
      </c>
      <c r="O161" s="176">
        <f>O143*T143</f>
        <v>988.54950000000008</v>
      </c>
      <c r="P161" s="115">
        <f>O161*D169</f>
        <v>3922.8807518400004</v>
      </c>
      <c r="Q161" s="115">
        <v>60</v>
      </c>
      <c r="R161" s="115">
        <v>18.2</v>
      </c>
      <c r="S161" s="115">
        <v>4.55</v>
      </c>
      <c r="T161" s="161">
        <v>1.2855000000000001</v>
      </c>
      <c r="U161" s="23"/>
    </row>
    <row r="162" spans="1:21" ht="15.75">
      <c r="A162" s="239"/>
      <c r="B162" s="115">
        <v>11</v>
      </c>
      <c r="C162" s="176">
        <f t="shared" ref="C162:C166" si="59">C144*H144</f>
        <v>1073.4038</v>
      </c>
      <c r="D162" s="115">
        <f>C162*D169</f>
        <v>4259.6097676159998</v>
      </c>
      <c r="E162" s="115">
        <v>60</v>
      </c>
      <c r="F162" s="115">
        <v>16.8</v>
      </c>
      <c r="G162" s="115">
        <v>3.88</v>
      </c>
      <c r="H162" s="161">
        <v>1.2886</v>
      </c>
      <c r="I162" s="176">
        <f t="shared" ref="I162:I165" si="60">I144*N144</f>
        <v>1381.7893999999999</v>
      </c>
      <c r="J162" s="115">
        <f>I162*D169</f>
        <v>5483.3825118079994</v>
      </c>
      <c r="K162" s="115">
        <v>60</v>
      </c>
      <c r="L162" s="115">
        <v>22.76</v>
      </c>
      <c r="M162" s="115">
        <v>4</v>
      </c>
      <c r="N162" s="161">
        <v>1.2926</v>
      </c>
      <c r="O162" s="176">
        <f t="shared" ref="O162:O166" si="61">O144*T144</f>
        <v>1516.6161999999999</v>
      </c>
      <c r="P162" s="115">
        <f>O162*D169</f>
        <v>6018.4183987839997</v>
      </c>
      <c r="Q162" s="115">
        <v>60</v>
      </c>
      <c r="R162" s="115">
        <v>24.86</v>
      </c>
      <c r="S162" s="115">
        <v>5.66</v>
      </c>
      <c r="T162" s="161">
        <v>1.3007</v>
      </c>
      <c r="U162" s="23"/>
    </row>
    <row r="163" spans="1:21" ht="15.75">
      <c r="A163" s="239"/>
      <c r="B163" s="115">
        <v>20</v>
      </c>
      <c r="C163" s="176">
        <f t="shared" si="59"/>
        <v>1177.6000000000001</v>
      </c>
      <c r="D163" s="115">
        <f>C163*D169</f>
        <v>4673.0936320000001</v>
      </c>
      <c r="E163" s="115">
        <v>60</v>
      </c>
      <c r="F163" s="115">
        <v>26.9</v>
      </c>
      <c r="G163" s="115">
        <v>6.2</v>
      </c>
      <c r="H163" s="161">
        <v>1.28</v>
      </c>
      <c r="I163" s="176">
        <f t="shared" si="60"/>
        <v>1331.2</v>
      </c>
      <c r="J163" s="115">
        <f>I163*D169</f>
        <v>5282.6275839999998</v>
      </c>
      <c r="K163" s="115">
        <v>60</v>
      </c>
      <c r="L163" s="115">
        <v>31.3</v>
      </c>
      <c r="M163" s="115">
        <v>7.23</v>
      </c>
      <c r="N163" s="161">
        <v>1.28</v>
      </c>
      <c r="O163" s="176">
        <f t="shared" si="61"/>
        <v>1649.91</v>
      </c>
      <c r="P163" s="115">
        <f>O163*D169</f>
        <v>6547.3708512000003</v>
      </c>
      <c r="Q163" s="115">
        <v>60</v>
      </c>
      <c r="R163" s="115">
        <v>37.6</v>
      </c>
      <c r="S163" s="115">
        <v>9.6</v>
      </c>
      <c r="T163" s="161">
        <v>1.29</v>
      </c>
      <c r="U163" s="23"/>
    </row>
    <row r="164" spans="1:21" ht="15.75">
      <c r="A164" s="239"/>
      <c r="B164" s="115">
        <v>21</v>
      </c>
      <c r="C164" s="176">
        <f t="shared" si="59"/>
        <v>1517.6232</v>
      </c>
      <c r="D164" s="115">
        <f>C164*D169</f>
        <v>6022.4144970239995</v>
      </c>
      <c r="E164" s="115">
        <v>60</v>
      </c>
      <c r="F164" s="115">
        <v>27.12</v>
      </c>
      <c r="G164" s="115">
        <v>7.76</v>
      </c>
      <c r="H164" s="161">
        <v>1.3038000000000001</v>
      </c>
      <c r="I164" s="176">
        <f t="shared" si="60"/>
        <v>1899.4975999999999</v>
      </c>
      <c r="J164" s="115">
        <f>I164*D169</f>
        <v>7537.8143160319996</v>
      </c>
      <c r="K164" s="115">
        <v>60</v>
      </c>
      <c r="L164" s="115">
        <v>36.049999999999997</v>
      </c>
      <c r="M164" s="115">
        <v>8</v>
      </c>
      <c r="N164" s="161">
        <v>1.3046</v>
      </c>
      <c r="O164" s="176">
        <f t="shared" si="61"/>
        <v>2143.6383000000001</v>
      </c>
      <c r="P164" s="115">
        <f>O164*D169</f>
        <v>8506.6427386560008</v>
      </c>
      <c r="Q164" s="115">
        <v>60</v>
      </c>
      <c r="R164" s="115">
        <v>40.21</v>
      </c>
      <c r="S164" s="115">
        <v>11.02</v>
      </c>
      <c r="T164" s="161">
        <v>1.3063</v>
      </c>
      <c r="U164" s="23"/>
    </row>
    <row r="165" spans="1:21" ht="15.75">
      <c r="A165" s="239"/>
      <c r="B165" s="115">
        <v>22</v>
      </c>
      <c r="C165" s="176">
        <f t="shared" si="59"/>
        <v>2077.6608000000001</v>
      </c>
      <c r="D165" s="115">
        <f>C165*D169</f>
        <v>8244.8229058560009</v>
      </c>
      <c r="E165" s="115">
        <v>60</v>
      </c>
      <c r="F165" s="115">
        <v>32.5</v>
      </c>
      <c r="G165" s="115">
        <v>7.76</v>
      </c>
      <c r="H165" s="161">
        <v>1.3344</v>
      </c>
      <c r="I165" s="176">
        <f t="shared" si="60"/>
        <v>2522.6306</v>
      </c>
      <c r="J165" s="115">
        <f>I165*D169</f>
        <v>10010.605462591999</v>
      </c>
      <c r="K165" s="115">
        <v>60</v>
      </c>
      <c r="L165" s="115">
        <v>43.59</v>
      </c>
      <c r="M165" s="115">
        <v>8</v>
      </c>
      <c r="N165" s="161">
        <v>1.3298000000000001</v>
      </c>
      <c r="O165" s="176">
        <f t="shared" si="61"/>
        <v>2797.0308</v>
      </c>
      <c r="P165" s="115">
        <f>O165*D169</f>
        <v>11099.513264256</v>
      </c>
      <c r="Q165" s="115">
        <v>60</v>
      </c>
      <c r="R165" s="115">
        <v>48.43</v>
      </c>
      <c r="S165" s="115">
        <v>11.02</v>
      </c>
      <c r="T165" s="161">
        <v>1.3206</v>
      </c>
      <c r="U165" s="23"/>
    </row>
    <row r="166" spans="1:21" ht="15.75">
      <c r="A166" s="239"/>
      <c r="B166" s="115">
        <v>33</v>
      </c>
      <c r="C166" s="176">
        <f t="shared" si="59"/>
        <v>2810.7491999999997</v>
      </c>
      <c r="D166" s="115">
        <f>C166*D169</f>
        <v>11153.952265343998</v>
      </c>
      <c r="E166" s="115">
        <v>60</v>
      </c>
      <c r="F166" s="115">
        <v>48.55</v>
      </c>
      <c r="G166" s="115">
        <v>9.4</v>
      </c>
      <c r="H166" s="161">
        <v>1.3251999999999999</v>
      </c>
      <c r="I166" s="176">
        <f>I148*N148</f>
        <v>3639.0794999999998</v>
      </c>
      <c r="J166" s="115">
        <f>I166*D169</f>
        <v>14441.03196144</v>
      </c>
      <c r="K166" s="115">
        <v>60</v>
      </c>
      <c r="L166" s="115">
        <v>64.83</v>
      </c>
      <c r="M166" s="115">
        <v>12</v>
      </c>
      <c r="N166" s="161">
        <v>1.3209</v>
      </c>
      <c r="O166" s="176">
        <f t="shared" si="61"/>
        <v>3784.3848000000003</v>
      </c>
      <c r="P166" s="115">
        <f>O166*D169</f>
        <v>15017.649889536</v>
      </c>
      <c r="Q166" s="115">
        <v>60</v>
      </c>
      <c r="R166" s="115">
        <v>72.34</v>
      </c>
      <c r="S166" s="115">
        <v>12.69</v>
      </c>
      <c r="T166" s="161">
        <v>1.3122</v>
      </c>
      <c r="U166" s="23"/>
    </row>
    <row r="167" spans="1:21" ht="15.75">
      <c r="A167" s="23"/>
      <c r="B167" s="23"/>
      <c r="C167" s="23"/>
      <c r="D167" s="23"/>
      <c r="E167" s="23"/>
      <c r="F167" s="23"/>
      <c r="G167" s="23"/>
      <c r="H167" s="23"/>
      <c r="I167" s="23"/>
      <c r="J167" s="23"/>
      <c r="K167" s="23"/>
      <c r="L167" s="23"/>
      <c r="M167" s="23"/>
      <c r="N167" s="23"/>
      <c r="O167" s="23"/>
      <c r="P167" s="23"/>
      <c r="Q167" s="23"/>
      <c r="R167" s="23"/>
      <c r="S167" s="23"/>
      <c r="T167" s="23"/>
      <c r="U167" s="23"/>
    </row>
    <row r="168" spans="1:21" ht="15.75">
      <c r="A168" s="23"/>
      <c r="B168" s="23"/>
      <c r="C168" s="117" t="s">
        <v>26</v>
      </c>
      <c r="D168" s="117" t="s">
        <v>25</v>
      </c>
      <c r="E168" s="23"/>
      <c r="F168" s="23"/>
      <c r="G168" s="23"/>
      <c r="H168" s="23"/>
      <c r="I168" s="23"/>
      <c r="J168" s="23"/>
      <c r="K168" s="23"/>
      <c r="L168" s="23"/>
      <c r="M168" s="23"/>
      <c r="N168" s="23"/>
      <c r="O168" s="23"/>
      <c r="P168" s="23"/>
      <c r="Q168" s="23"/>
      <c r="R168" s="23"/>
      <c r="S168" s="23"/>
      <c r="T168" s="23"/>
      <c r="U168" s="23"/>
    </row>
    <row r="169" spans="1:21" ht="15.75">
      <c r="A169" s="23"/>
      <c r="B169" s="23"/>
      <c r="C169" s="117">
        <v>1</v>
      </c>
      <c r="D169" s="117">
        <v>3.9683199999999998</v>
      </c>
      <c r="E169" s="23"/>
      <c r="F169" s="23"/>
      <c r="G169" s="23"/>
      <c r="H169" s="23"/>
      <c r="I169" s="23"/>
      <c r="J169" s="23"/>
      <c r="K169" s="23"/>
      <c r="L169" s="23"/>
      <c r="M169" s="23"/>
      <c r="N169" s="23"/>
      <c r="O169" s="23"/>
      <c r="P169" s="23"/>
      <c r="Q169" s="23"/>
      <c r="R169" s="23"/>
      <c r="S169" s="23"/>
      <c r="T169" s="23"/>
      <c r="U169" s="23"/>
    </row>
  </sheetData>
  <mergeCells count="134">
    <mergeCell ref="D81:I81"/>
    <mergeCell ref="J81:O81"/>
    <mergeCell ref="P81:U81"/>
    <mergeCell ref="D105:I105"/>
    <mergeCell ref="J105:O105"/>
    <mergeCell ref="P105:U105"/>
    <mergeCell ref="A142:A148"/>
    <mergeCell ref="O141:T141"/>
    <mergeCell ref="I141:N141"/>
    <mergeCell ref="B141:H141"/>
    <mergeCell ref="O132:T132"/>
    <mergeCell ref="I132:N132"/>
    <mergeCell ref="B132:H132"/>
    <mergeCell ref="B106:C106"/>
    <mergeCell ref="B105:C105"/>
    <mergeCell ref="B99:C99"/>
    <mergeCell ref="B100:C100"/>
    <mergeCell ref="B82:C82"/>
    <mergeCell ref="B114:C114"/>
    <mergeCell ref="B115:C115"/>
    <mergeCell ref="B116:C116"/>
    <mergeCell ref="A107:A127"/>
    <mergeCell ref="B107:C107"/>
    <mergeCell ref="B108:C108"/>
    <mergeCell ref="A151:A157"/>
    <mergeCell ref="A160:A166"/>
    <mergeCell ref="O159:T159"/>
    <mergeCell ref="I159:N159"/>
    <mergeCell ref="B159:H159"/>
    <mergeCell ref="O150:T150"/>
    <mergeCell ref="I150:N150"/>
    <mergeCell ref="B150:H150"/>
    <mergeCell ref="A133:A139"/>
    <mergeCell ref="B36:C36"/>
    <mergeCell ref="B37:C37"/>
    <mergeCell ref="A29:A49"/>
    <mergeCell ref="B29:C29"/>
    <mergeCell ref="B30:C30"/>
    <mergeCell ref="B31:C31"/>
    <mergeCell ref="B32:C32"/>
    <mergeCell ref="B33:C33"/>
    <mergeCell ref="B34:C34"/>
    <mergeCell ref="B35:C35"/>
    <mergeCell ref="B48:C48"/>
    <mergeCell ref="B45:C45"/>
    <mergeCell ref="B46:C46"/>
    <mergeCell ref="B62:C62"/>
    <mergeCell ref="B63:C63"/>
    <mergeCell ref="B47:C47"/>
    <mergeCell ref="B51:C51"/>
    <mergeCell ref="B72:C72"/>
    <mergeCell ref="B73:C73"/>
    <mergeCell ref="B68:C68"/>
    <mergeCell ref="A20:C20"/>
    <mergeCell ref="A26:U26"/>
    <mergeCell ref="D27:I27"/>
    <mergeCell ref="J27:O27"/>
    <mergeCell ref="P27:U27"/>
    <mergeCell ref="B28:C28"/>
    <mergeCell ref="B38:C38"/>
    <mergeCell ref="B41:C41"/>
    <mergeCell ref="B44:C44"/>
    <mergeCell ref="B42:C42"/>
    <mergeCell ref="B43:C43"/>
    <mergeCell ref="B39:C39"/>
    <mergeCell ref="B40:C40"/>
    <mergeCell ref="B27:C27"/>
    <mergeCell ref="B69:C69"/>
    <mergeCell ref="B70:C70"/>
    <mergeCell ref="B65:C65"/>
    <mergeCell ref="B66:C66"/>
    <mergeCell ref="B67:C67"/>
    <mergeCell ref="B49:C49"/>
    <mergeCell ref="A83:A103"/>
    <mergeCell ref="B83:C83"/>
    <mergeCell ref="B84:C84"/>
    <mergeCell ref="B85:C85"/>
    <mergeCell ref="B86:C86"/>
    <mergeCell ref="B87:C87"/>
    <mergeCell ref="B88:C88"/>
    <mergeCell ref="B81:C81"/>
    <mergeCell ref="B95:C95"/>
    <mergeCell ref="B96:C96"/>
    <mergeCell ref="B97:C97"/>
    <mergeCell ref="B92:C92"/>
    <mergeCell ref="B93:C93"/>
    <mergeCell ref="B94:C94"/>
    <mergeCell ref="B89:C89"/>
    <mergeCell ref="B90:C90"/>
    <mergeCell ref="B91:C91"/>
    <mergeCell ref="B101:C101"/>
    <mergeCell ref="B102:C102"/>
    <mergeCell ref="B103:C103"/>
    <mergeCell ref="B98:C98"/>
    <mergeCell ref="B109:C109"/>
    <mergeCell ref="B110:C110"/>
    <mergeCell ref="B111:C111"/>
    <mergeCell ref="B112:C112"/>
    <mergeCell ref="B113:C113"/>
    <mergeCell ref="B126:C126"/>
    <mergeCell ref="B127:C127"/>
    <mergeCell ref="B123:C123"/>
    <mergeCell ref="B124:C124"/>
    <mergeCell ref="B125:C125"/>
    <mergeCell ref="B120:C120"/>
    <mergeCell ref="B121:C121"/>
    <mergeCell ref="B122:C122"/>
    <mergeCell ref="B117:C117"/>
    <mergeCell ref="B118:C118"/>
    <mergeCell ref="B119:C119"/>
    <mergeCell ref="D51:I51"/>
    <mergeCell ref="J51:O51"/>
    <mergeCell ref="P51:U51"/>
    <mergeCell ref="A80:U80"/>
    <mergeCell ref="E20:I24"/>
    <mergeCell ref="D2:I2"/>
    <mergeCell ref="J2:O2"/>
    <mergeCell ref="P2:U2"/>
    <mergeCell ref="D10:I10"/>
    <mergeCell ref="J10:O10"/>
    <mergeCell ref="P10:U10"/>
    <mergeCell ref="B64:C64"/>
    <mergeCell ref="B59:C59"/>
    <mergeCell ref="B60:C60"/>
    <mergeCell ref="B61:C61"/>
    <mergeCell ref="B52:C52"/>
    <mergeCell ref="A53:A73"/>
    <mergeCell ref="B53:C53"/>
    <mergeCell ref="B54:C54"/>
    <mergeCell ref="B55:C55"/>
    <mergeCell ref="B56:C56"/>
    <mergeCell ref="B57:C57"/>
    <mergeCell ref="B58:C58"/>
    <mergeCell ref="B71:C71"/>
  </mergeCells>
  <printOptions horizontalCentered="1" verticalCentered="1"/>
  <pageMargins left="0" right="0" top="0" bottom="0" header="0" footer="0"/>
  <pageSetup paperSize="9" scale="68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AQ169"/>
  <sheetViews>
    <sheetView topLeftCell="B1" zoomScale="85" zoomScaleNormal="85" workbookViewId="0">
      <selection activeCell="B37" sqref="B37:AN37"/>
    </sheetView>
  </sheetViews>
  <sheetFormatPr defaultRowHeight="15"/>
  <cols>
    <col min="1" max="1" width="8.7109375" customWidth="1"/>
    <col min="3" max="3" width="0" hidden="1" customWidth="1"/>
    <col min="5" max="5" width="9.140625" style="154"/>
    <col min="7" max="7" width="9.140625" style="154"/>
    <col min="9" max="9" width="9.140625" style="154"/>
    <col min="11" max="11" width="9.140625" style="154"/>
    <col min="13" max="13" width="9.140625" style="154"/>
    <col min="15" max="15" width="9.140625" style="154"/>
    <col min="17" max="17" width="9.140625" style="154"/>
    <col min="19" max="19" width="9.140625" style="154"/>
    <col min="21" max="21" width="9.140625" style="154"/>
    <col min="23" max="23" width="9.140625" style="154"/>
    <col min="25" max="25" width="9.140625" style="154"/>
    <col min="27" max="27" width="9.140625" style="154"/>
    <col min="29" max="29" width="9.140625" style="154"/>
    <col min="31" max="31" width="9.140625" style="154"/>
    <col min="33" max="33" width="9.140625" style="154"/>
    <col min="35" max="35" width="9.140625" style="154"/>
    <col min="37" max="37" width="9.140625" style="154"/>
    <col min="39" max="39" width="9.140625" style="154"/>
    <col min="41" max="41" width="9.140625" style="1"/>
  </cols>
  <sheetData>
    <row r="1" spans="1:43" s="1" customFormat="1"/>
    <row r="2" spans="1:43" s="1" customFormat="1" ht="15.75" thickBot="1"/>
    <row r="3" spans="1:43" s="1" customFormat="1" ht="15.75" thickBot="1">
      <c r="B3" s="243" t="s">
        <v>55</v>
      </c>
      <c r="C3" s="244"/>
      <c r="D3" s="244"/>
      <c r="E3" s="244"/>
      <c r="F3" s="244"/>
      <c r="G3" s="244"/>
      <c r="H3" s="244"/>
      <c r="I3" s="244"/>
      <c r="J3" s="244"/>
      <c r="K3" s="244"/>
      <c r="L3" s="244"/>
      <c r="M3" s="244"/>
      <c r="N3" s="244"/>
      <c r="O3" s="244"/>
      <c r="P3" s="244"/>
      <c r="Q3" s="244"/>
      <c r="R3" s="244"/>
      <c r="S3" s="244"/>
      <c r="T3" s="244"/>
      <c r="U3" s="244"/>
      <c r="V3" s="244"/>
      <c r="W3" s="244"/>
      <c r="X3" s="244"/>
      <c r="Y3" s="244"/>
      <c r="Z3" s="244"/>
      <c r="AA3" s="244"/>
      <c r="AB3" s="244"/>
      <c r="AC3" s="244"/>
      <c r="AD3" s="244"/>
      <c r="AE3" s="244"/>
      <c r="AF3" s="244"/>
      <c r="AG3" s="244"/>
      <c r="AH3" s="244"/>
      <c r="AI3" s="244"/>
      <c r="AJ3" s="244"/>
      <c r="AK3" s="244"/>
      <c r="AL3" s="244"/>
      <c r="AM3" s="244"/>
      <c r="AN3" s="245"/>
      <c r="AO3" s="181"/>
    </row>
    <row r="4" spans="1:43" s="1" customFormat="1" ht="16.5" thickBot="1">
      <c r="A4" s="3"/>
      <c r="B4" s="246" t="s">
        <v>34</v>
      </c>
      <c r="C4" s="247"/>
      <c r="D4" s="248" t="s">
        <v>10</v>
      </c>
      <c r="E4" s="249"/>
      <c r="F4" s="249"/>
      <c r="G4" s="249"/>
      <c r="H4" s="249"/>
      <c r="I4" s="249"/>
      <c r="J4" s="249"/>
      <c r="K4" s="249"/>
      <c r="L4" s="249"/>
      <c r="M4" s="249"/>
      <c r="N4" s="249"/>
      <c r="O4" s="250"/>
      <c r="P4" s="248" t="s">
        <v>11</v>
      </c>
      <c r="Q4" s="249"/>
      <c r="R4" s="249"/>
      <c r="S4" s="249"/>
      <c r="T4" s="249"/>
      <c r="U4" s="249"/>
      <c r="V4" s="249"/>
      <c r="W4" s="249"/>
      <c r="X4" s="249"/>
      <c r="Y4" s="249"/>
      <c r="Z4" s="249"/>
      <c r="AA4" s="250"/>
      <c r="AB4" s="248" t="s">
        <v>97</v>
      </c>
      <c r="AC4" s="249"/>
      <c r="AD4" s="249"/>
      <c r="AE4" s="249"/>
      <c r="AF4" s="249"/>
      <c r="AG4" s="249"/>
      <c r="AH4" s="249"/>
      <c r="AI4" s="249"/>
      <c r="AJ4" s="249"/>
      <c r="AK4" s="249"/>
      <c r="AL4" s="249"/>
      <c r="AM4" s="250"/>
      <c r="AN4" s="159" t="s">
        <v>34</v>
      </c>
      <c r="AO4" s="3"/>
    </row>
    <row r="5" spans="1:43" s="1" customFormat="1" ht="16.5" thickBot="1">
      <c r="A5" s="3"/>
      <c r="B5" s="155"/>
      <c r="C5" s="156"/>
      <c r="D5" s="241">
        <v>300</v>
      </c>
      <c r="E5" s="242"/>
      <c r="F5" s="241">
        <v>400</v>
      </c>
      <c r="G5" s="242"/>
      <c r="H5" s="241">
        <v>500</v>
      </c>
      <c r="I5" s="242"/>
      <c r="J5" s="241">
        <v>600</v>
      </c>
      <c r="K5" s="242"/>
      <c r="L5" s="241">
        <v>800</v>
      </c>
      <c r="M5" s="242"/>
      <c r="N5" s="241">
        <v>900</v>
      </c>
      <c r="O5" s="242"/>
      <c r="P5" s="241">
        <v>300</v>
      </c>
      <c r="Q5" s="242"/>
      <c r="R5" s="241">
        <v>400</v>
      </c>
      <c r="S5" s="242"/>
      <c r="T5" s="241">
        <v>500</v>
      </c>
      <c r="U5" s="242"/>
      <c r="V5" s="241">
        <v>600</v>
      </c>
      <c r="W5" s="242"/>
      <c r="X5" s="241">
        <v>800</v>
      </c>
      <c r="Y5" s="242"/>
      <c r="Z5" s="241">
        <v>900</v>
      </c>
      <c r="AA5" s="242"/>
      <c r="AB5" s="241">
        <v>300</v>
      </c>
      <c r="AC5" s="242"/>
      <c r="AD5" s="241">
        <v>400</v>
      </c>
      <c r="AE5" s="242"/>
      <c r="AF5" s="241">
        <v>500</v>
      </c>
      <c r="AG5" s="242"/>
      <c r="AH5" s="241">
        <v>600</v>
      </c>
      <c r="AI5" s="242"/>
      <c r="AJ5" s="241">
        <v>800</v>
      </c>
      <c r="AK5" s="242"/>
      <c r="AL5" s="241">
        <v>900</v>
      </c>
      <c r="AM5" s="242"/>
      <c r="AN5" s="160"/>
      <c r="AO5" s="3"/>
    </row>
    <row r="6" spans="1:43" s="1" customFormat="1" ht="16.5" thickBot="1">
      <c r="A6" s="3"/>
      <c r="B6" s="251" t="s">
        <v>56</v>
      </c>
      <c r="C6" s="252"/>
      <c r="D6" s="157" t="s">
        <v>109</v>
      </c>
      <c r="E6" s="192" t="s">
        <v>110</v>
      </c>
      <c r="F6" s="157" t="s">
        <v>109</v>
      </c>
      <c r="G6" s="158" t="s">
        <v>110</v>
      </c>
      <c r="H6" s="157" t="s">
        <v>109</v>
      </c>
      <c r="I6" s="158" t="s">
        <v>110</v>
      </c>
      <c r="J6" s="157" t="s">
        <v>109</v>
      </c>
      <c r="K6" s="158" t="s">
        <v>110</v>
      </c>
      <c r="L6" s="157" t="s">
        <v>109</v>
      </c>
      <c r="M6" s="158" t="s">
        <v>110</v>
      </c>
      <c r="N6" s="157" t="s">
        <v>109</v>
      </c>
      <c r="O6" s="158" t="s">
        <v>110</v>
      </c>
      <c r="P6" s="157" t="s">
        <v>109</v>
      </c>
      <c r="Q6" s="158" t="s">
        <v>110</v>
      </c>
      <c r="R6" s="157" t="s">
        <v>109</v>
      </c>
      <c r="S6" s="158" t="s">
        <v>110</v>
      </c>
      <c r="T6" s="157" t="s">
        <v>109</v>
      </c>
      <c r="U6" s="158" t="s">
        <v>110</v>
      </c>
      <c r="V6" s="157" t="s">
        <v>109</v>
      </c>
      <c r="W6" s="158" t="s">
        <v>110</v>
      </c>
      <c r="X6" s="157" t="s">
        <v>109</v>
      </c>
      <c r="Y6" s="158" t="s">
        <v>110</v>
      </c>
      <c r="Z6" s="157" t="s">
        <v>109</v>
      </c>
      <c r="AA6" s="158" t="s">
        <v>110</v>
      </c>
      <c r="AB6" s="157" t="s">
        <v>109</v>
      </c>
      <c r="AC6" s="158" t="s">
        <v>110</v>
      </c>
      <c r="AD6" s="157" t="s">
        <v>109</v>
      </c>
      <c r="AE6" s="158" t="s">
        <v>110</v>
      </c>
      <c r="AF6" s="157" t="s">
        <v>109</v>
      </c>
      <c r="AG6" s="158" t="s">
        <v>110</v>
      </c>
      <c r="AH6" s="157" t="s">
        <v>109</v>
      </c>
      <c r="AI6" s="158" t="s">
        <v>110</v>
      </c>
      <c r="AJ6" s="157" t="s">
        <v>109</v>
      </c>
      <c r="AK6" s="158" t="s">
        <v>110</v>
      </c>
      <c r="AL6" s="157" t="s">
        <v>109</v>
      </c>
      <c r="AM6" s="158" t="s">
        <v>110</v>
      </c>
      <c r="AN6" s="160" t="s">
        <v>56</v>
      </c>
      <c r="AO6" s="3"/>
    </row>
    <row r="7" spans="1:43" s="1" customFormat="1" ht="15.75" customHeight="1">
      <c r="A7" s="253" t="s">
        <v>36</v>
      </c>
      <c r="B7" s="24">
        <v>400</v>
      </c>
      <c r="C7" s="27"/>
      <c r="D7" s="184">
        <v>2.3479289940828405</v>
      </c>
      <c r="E7" s="193">
        <v>2.9279289940828406</v>
      </c>
      <c r="F7" s="185">
        <v>3.1550295857988169</v>
      </c>
      <c r="G7" s="193">
        <v>3.5550295857988172</v>
      </c>
      <c r="H7" s="185">
        <v>3.7786982248520715</v>
      </c>
      <c r="I7" s="193">
        <v>4.9486982248520714</v>
      </c>
      <c r="J7" s="185">
        <v>4.5491124260355038</v>
      </c>
      <c r="K7" s="193">
        <v>5.1491124260355035</v>
      </c>
      <c r="L7" s="185">
        <v>5.3072978303747549</v>
      </c>
      <c r="M7" s="193">
        <v>6.3072978303747549</v>
      </c>
      <c r="N7" s="185">
        <v>6.6402366863905335</v>
      </c>
      <c r="O7" s="196">
        <v>8.7302366863905334</v>
      </c>
      <c r="P7" s="184">
        <v>3.44</v>
      </c>
      <c r="Q7" s="193">
        <v>4.0199999999999996</v>
      </c>
      <c r="R7" s="185">
        <v>4.1920000000000002</v>
      </c>
      <c r="S7" s="193">
        <v>4.5920000000000005</v>
      </c>
      <c r="T7" s="185">
        <v>5.3840000000000003</v>
      </c>
      <c r="U7" s="193">
        <v>6.5540000000000003</v>
      </c>
      <c r="V7" s="185">
        <v>6.72</v>
      </c>
      <c r="W7" s="193">
        <v>7.3199999999999994</v>
      </c>
      <c r="X7" s="185">
        <v>9.1039999999999992</v>
      </c>
      <c r="Y7" s="193">
        <v>10.103999999999999</v>
      </c>
      <c r="Z7" s="185">
        <v>9.9440000000000008</v>
      </c>
      <c r="AA7" s="196">
        <v>12.034000000000001</v>
      </c>
      <c r="AB7" s="184">
        <v>4.8062015503875974</v>
      </c>
      <c r="AC7" s="193">
        <v>5.3862015503875975</v>
      </c>
      <c r="AD7" s="185">
        <v>6.0575202972340731</v>
      </c>
      <c r="AE7" s="193">
        <v>6.4575202972340735</v>
      </c>
      <c r="AF7" s="185">
        <v>7.5363515435071804</v>
      </c>
      <c r="AG7" s="193">
        <v>8.7063515435071803</v>
      </c>
      <c r="AH7" s="185">
        <v>9.6124031007751949</v>
      </c>
      <c r="AI7" s="193">
        <v>10.212403100775195</v>
      </c>
      <c r="AJ7" s="185">
        <v>11.214470284237725</v>
      </c>
      <c r="AK7" s="193">
        <v>12.214470284237725</v>
      </c>
      <c r="AL7" s="185">
        <v>13.451676528599608</v>
      </c>
      <c r="AM7" s="196">
        <v>15.541676528599607</v>
      </c>
      <c r="AN7" s="24">
        <v>400</v>
      </c>
      <c r="AO7" s="253" t="s">
        <v>36</v>
      </c>
    </row>
    <row r="8" spans="1:43">
      <c r="A8" s="254"/>
      <c r="B8" s="24">
        <v>500</v>
      </c>
      <c r="C8" s="27"/>
      <c r="D8" s="186">
        <v>2.9349112426035511</v>
      </c>
      <c r="E8" s="194">
        <v>3.5249112426035509</v>
      </c>
      <c r="F8" s="183">
        <v>3.943786982248521</v>
      </c>
      <c r="G8" s="194">
        <v>4.3587869822485201</v>
      </c>
      <c r="H8" s="183">
        <v>4.7233727810650894</v>
      </c>
      <c r="I8" s="194">
        <v>5.9083727810650899</v>
      </c>
      <c r="J8" s="183">
        <v>5.6863905325443795</v>
      </c>
      <c r="K8" s="194">
        <v>6.3103905325443801</v>
      </c>
      <c r="L8" s="183">
        <v>6.6341222879684425</v>
      </c>
      <c r="M8" s="194">
        <v>7.6591222879684429</v>
      </c>
      <c r="N8" s="183">
        <v>8.3002958579881678</v>
      </c>
      <c r="O8" s="197">
        <v>10.445295857988167</v>
      </c>
      <c r="P8" s="186">
        <v>4.3</v>
      </c>
      <c r="Q8" s="194">
        <v>4.8899999999999997</v>
      </c>
      <c r="R8" s="183">
        <v>5.24</v>
      </c>
      <c r="S8" s="194">
        <v>5.6549999999999994</v>
      </c>
      <c r="T8" s="183">
        <v>6.73</v>
      </c>
      <c r="U8" s="194">
        <v>7.9150000000000009</v>
      </c>
      <c r="V8" s="183">
        <v>8.4</v>
      </c>
      <c r="W8" s="194">
        <v>9.0240000000000009</v>
      </c>
      <c r="X8" s="183">
        <v>11.38</v>
      </c>
      <c r="Y8" s="194">
        <v>12.405000000000001</v>
      </c>
      <c r="Z8" s="183">
        <v>12.43</v>
      </c>
      <c r="AA8" s="197">
        <v>14.574999999999999</v>
      </c>
      <c r="AB8" s="186">
        <v>6.0077519379844961</v>
      </c>
      <c r="AC8" s="194">
        <v>6.597751937984496</v>
      </c>
      <c r="AD8" s="183">
        <v>7.5719003715425917</v>
      </c>
      <c r="AE8" s="194">
        <v>7.9869003715425908</v>
      </c>
      <c r="AF8" s="183">
        <v>9.4204394293839755</v>
      </c>
      <c r="AG8" s="194">
        <v>10.605439429383976</v>
      </c>
      <c r="AH8" s="183">
        <v>12.015503875968992</v>
      </c>
      <c r="AI8" s="194">
        <v>12.639503875968993</v>
      </c>
      <c r="AJ8" s="183">
        <v>14.018087855297157</v>
      </c>
      <c r="AK8" s="194">
        <v>15.043087855297157</v>
      </c>
      <c r="AL8" s="183">
        <v>16.814595660749507</v>
      </c>
      <c r="AM8" s="197">
        <v>18.959595660749507</v>
      </c>
      <c r="AN8" s="24">
        <v>500</v>
      </c>
      <c r="AO8" s="254"/>
      <c r="AP8" s="1"/>
      <c r="AQ8" s="1"/>
    </row>
    <row r="9" spans="1:43">
      <c r="A9" s="254"/>
      <c r="B9" s="24">
        <v>600</v>
      </c>
      <c r="C9" s="27"/>
      <c r="D9" s="186">
        <v>3.5218934911242608</v>
      </c>
      <c r="E9" s="194">
        <v>4.1218934911242604</v>
      </c>
      <c r="F9" s="183">
        <v>4.7325443786982255</v>
      </c>
      <c r="G9" s="194">
        <v>5.1625443786982252</v>
      </c>
      <c r="H9" s="183">
        <v>5.6680473372781073</v>
      </c>
      <c r="I9" s="194">
        <v>6.8680473372781066</v>
      </c>
      <c r="J9" s="183">
        <v>6.8236686390532562</v>
      </c>
      <c r="K9" s="194">
        <v>7.4716686390532558</v>
      </c>
      <c r="L9" s="183">
        <v>7.960946745562131</v>
      </c>
      <c r="M9" s="194">
        <v>9.0109467455621317</v>
      </c>
      <c r="N9" s="183">
        <v>9.9603550295858003</v>
      </c>
      <c r="O9" s="197">
        <v>12.1603550295858</v>
      </c>
      <c r="P9" s="186">
        <v>5.16</v>
      </c>
      <c r="Q9" s="194">
        <v>5.76</v>
      </c>
      <c r="R9" s="183">
        <v>6.2880000000000003</v>
      </c>
      <c r="S9" s="194">
        <v>6.718</v>
      </c>
      <c r="T9" s="183">
        <v>8.0760000000000005</v>
      </c>
      <c r="U9" s="194">
        <v>9.2759999999999998</v>
      </c>
      <c r="V9" s="183">
        <v>10.08</v>
      </c>
      <c r="W9" s="194">
        <v>10.728</v>
      </c>
      <c r="X9" s="183">
        <v>13.656000000000002</v>
      </c>
      <c r="Y9" s="194">
        <v>14.706000000000003</v>
      </c>
      <c r="Z9" s="183">
        <v>14.916</v>
      </c>
      <c r="AA9" s="197">
        <v>17.116</v>
      </c>
      <c r="AB9" s="186">
        <v>7.2093023255813957</v>
      </c>
      <c r="AC9" s="194">
        <v>7.8093023255813954</v>
      </c>
      <c r="AD9" s="183">
        <v>9.0862804458511093</v>
      </c>
      <c r="AE9" s="194">
        <v>9.516280445851109</v>
      </c>
      <c r="AF9" s="183">
        <v>11.304527315260771</v>
      </c>
      <c r="AG9" s="194">
        <v>12.50452731526077</v>
      </c>
      <c r="AH9" s="183">
        <v>14.418604651162791</v>
      </c>
      <c r="AI9" s="194">
        <v>15.066604651162791</v>
      </c>
      <c r="AJ9" s="183">
        <v>16.821705426356591</v>
      </c>
      <c r="AK9" s="194">
        <v>17.871705426356591</v>
      </c>
      <c r="AL9" s="183">
        <v>20.177514792899412</v>
      </c>
      <c r="AM9" s="197">
        <v>22.377514792899412</v>
      </c>
      <c r="AN9" s="24">
        <v>600</v>
      </c>
      <c r="AO9" s="254"/>
      <c r="AP9" s="1"/>
      <c r="AQ9" s="1"/>
    </row>
    <row r="10" spans="1:43">
      <c r="A10" s="254"/>
      <c r="B10" s="24">
        <v>700</v>
      </c>
      <c r="C10" s="27"/>
      <c r="D10" s="186">
        <v>4.1088757396449713</v>
      </c>
      <c r="E10" s="194">
        <v>4.7188757396449708</v>
      </c>
      <c r="F10" s="183">
        <v>5.5213017751479292</v>
      </c>
      <c r="G10" s="194">
        <v>5.9663017751479295</v>
      </c>
      <c r="H10" s="183">
        <v>6.6127218934911252</v>
      </c>
      <c r="I10" s="194">
        <v>7.827721893491125</v>
      </c>
      <c r="J10" s="183">
        <v>7.960946745562131</v>
      </c>
      <c r="K10" s="194">
        <v>8.6329467455621316</v>
      </c>
      <c r="L10" s="183">
        <v>9.2877712031558204</v>
      </c>
      <c r="M10" s="194">
        <v>10.36277120315582</v>
      </c>
      <c r="N10" s="183">
        <v>11.620414201183433</v>
      </c>
      <c r="O10" s="197">
        <v>13.875414201183432</v>
      </c>
      <c r="P10" s="186">
        <v>6.02</v>
      </c>
      <c r="Q10" s="194">
        <v>6.629999999999999</v>
      </c>
      <c r="R10" s="183">
        <v>7.3360000000000003</v>
      </c>
      <c r="S10" s="194">
        <v>7.7810000000000006</v>
      </c>
      <c r="T10" s="183">
        <v>9.4220000000000006</v>
      </c>
      <c r="U10" s="194">
        <v>10.637</v>
      </c>
      <c r="V10" s="183">
        <v>11.76</v>
      </c>
      <c r="W10" s="194">
        <v>12.432</v>
      </c>
      <c r="X10" s="183">
        <v>15.932000000000002</v>
      </c>
      <c r="Y10" s="194">
        <v>17.007000000000001</v>
      </c>
      <c r="Z10" s="183">
        <v>17.402000000000001</v>
      </c>
      <c r="AA10" s="197">
        <v>19.657</v>
      </c>
      <c r="AB10" s="186">
        <v>8.4108527131782953</v>
      </c>
      <c r="AC10" s="194">
        <v>9.0208527131782947</v>
      </c>
      <c r="AD10" s="183">
        <v>10.600660520159629</v>
      </c>
      <c r="AE10" s="194">
        <v>11.045660520159629</v>
      </c>
      <c r="AF10" s="183">
        <v>13.188615201137566</v>
      </c>
      <c r="AG10" s="194">
        <v>14.403615201137566</v>
      </c>
      <c r="AH10" s="183">
        <v>16.821705426356591</v>
      </c>
      <c r="AI10" s="194">
        <v>17.493705426356591</v>
      </c>
      <c r="AJ10" s="183">
        <v>19.625322997416021</v>
      </c>
      <c r="AK10" s="194">
        <v>20.70032299741602</v>
      </c>
      <c r="AL10" s="183">
        <v>23.540433925049314</v>
      </c>
      <c r="AM10" s="197">
        <v>25.795433925049313</v>
      </c>
      <c r="AN10" s="24">
        <v>700</v>
      </c>
      <c r="AO10" s="254"/>
      <c r="AP10" s="1"/>
      <c r="AQ10" s="1"/>
    </row>
    <row r="11" spans="1:43">
      <c r="A11" s="254"/>
      <c r="B11" s="24">
        <v>800</v>
      </c>
      <c r="C11" s="27"/>
      <c r="D11" s="186">
        <v>4.695857988165681</v>
      </c>
      <c r="E11" s="194">
        <v>5.3158579881656802</v>
      </c>
      <c r="F11" s="183">
        <v>6.3100591715976337</v>
      </c>
      <c r="G11" s="194">
        <v>6.7700591715976346</v>
      </c>
      <c r="H11" s="183">
        <v>7.557396449704143</v>
      </c>
      <c r="I11" s="194">
        <v>8.7873964497041435</v>
      </c>
      <c r="J11" s="183">
        <v>9.0982248520710076</v>
      </c>
      <c r="K11" s="194">
        <v>9.7942248520710091</v>
      </c>
      <c r="L11" s="183">
        <v>10.61459566074951</v>
      </c>
      <c r="M11" s="194">
        <v>11.714595660749511</v>
      </c>
      <c r="N11" s="183">
        <v>13.280473372781067</v>
      </c>
      <c r="O11" s="197">
        <v>15.590473372781069</v>
      </c>
      <c r="P11" s="186">
        <v>6.88</v>
      </c>
      <c r="Q11" s="194">
        <v>7.4999999999999991</v>
      </c>
      <c r="R11" s="183">
        <v>8.3840000000000003</v>
      </c>
      <c r="S11" s="194">
        <v>8.8440000000000012</v>
      </c>
      <c r="T11" s="183">
        <v>10.768000000000001</v>
      </c>
      <c r="U11" s="194">
        <v>11.998000000000001</v>
      </c>
      <c r="V11" s="183">
        <v>13.44</v>
      </c>
      <c r="W11" s="194">
        <v>14.136000000000001</v>
      </c>
      <c r="X11" s="183">
        <v>18.207999999999998</v>
      </c>
      <c r="Y11" s="194">
        <v>19.308</v>
      </c>
      <c r="Z11" s="183">
        <v>19.888000000000002</v>
      </c>
      <c r="AA11" s="197">
        <v>22.198000000000004</v>
      </c>
      <c r="AB11" s="186">
        <v>9.6124031007751949</v>
      </c>
      <c r="AC11" s="194">
        <v>10.232403100775194</v>
      </c>
      <c r="AD11" s="183">
        <v>12.115040594468146</v>
      </c>
      <c r="AE11" s="194">
        <v>12.575040594468147</v>
      </c>
      <c r="AF11" s="183">
        <v>15.072703087014361</v>
      </c>
      <c r="AG11" s="194">
        <v>16.302703087014361</v>
      </c>
      <c r="AH11" s="183">
        <v>19.22480620155039</v>
      </c>
      <c r="AI11" s="194">
        <v>19.920806201550391</v>
      </c>
      <c r="AJ11" s="183">
        <v>22.428940568475451</v>
      </c>
      <c r="AK11" s="194">
        <v>23.528940568475452</v>
      </c>
      <c r="AL11" s="183">
        <v>26.903353057199215</v>
      </c>
      <c r="AM11" s="197">
        <v>29.213353057199217</v>
      </c>
      <c r="AN11" s="24">
        <v>800</v>
      </c>
      <c r="AO11" s="254"/>
      <c r="AP11" s="1"/>
      <c r="AQ11" s="1"/>
    </row>
    <row r="12" spans="1:43">
      <c r="A12" s="254"/>
      <c r="B12" s="24">
        <v>900</v>
      </c>
      <c r="C12" s="27"/>
      <c r="D12" s="186">
        <v>5.2828402366863907</v>
      </c>
      <c r="E12" s="194">
        <v>5.9128402366863915</v>
      </c>
      <c r="F12" s="183">
        <v>7.0988165680473383</v>
      </c>
      <c r="G12" s="194">
        <v>7.5738165680473379</v>
      </c>
      <c r="H12" s="183">
        <v>8.5020710059171609</v>
      </c>
      <c r="I12" s="194">
        <v>9.7470710059171619</v>
      </c>
      <c r="J12" s="183">
        <v>10.235502958579882</v>
      </c>
      <c r="K12" s="194">
        <v>10.955502958579881</v>
      </c>
      <c r="L12" s="183">
        <v>11.941420118343197</v>
      </c>
      <c r="M12" s="194">
        <v>13.066420118343197</v>
      </c>
      <c r="N12" s="183">
        <v>14.9405325443787</v>
      </c>
      <c r="O12" s="197">
        <v>17.3055325443787</v>
      </c>
      <c r="P12" s="186">
        <v>7.74</v>
      </c>
      <c r="Q12" s="194">
        <v>8.370000000000001</v>
      </c>
      <c r="R12" s="183">
        <v>9.4320000000000004</v>
      </c>
      <c r="S12" s="194">
        <v>9.907</v>
      </c>
      <c r="T12" s="183">
        <v>12.114000000000001</v>
      </c>
      <c r="U12" s="194">
        <v>13.359000000000002</v>
      </c>
      <c r="V12" s="183">
        <v>15.12</v>
      </c>
      <c r="W12" s="194">
        <v>15.839999999999998</v>
      </c>
      <c r="X12" s="183">
        <v>20.484000000000002</v>
      </c>
      <c r="Y12" s="194">
        <v>21.609000000000002</v>
      </c>
      <c r="Z12" s="183">
        <v>22.373999999999999</v>
      </c>
      <c r="AA12" s="197">
        <v>24.739000000000001</v>
      </c>
      <c r="AB12" s="186">
        <v>10.813953488372093</v>
      </c>
      <c r="AC12" s="194">
        <v>11.443953488372093</v>
      </c>
      <c r="AD12" s="183">
        <v>13.629420668776664</v>
      </c>
      <c r="AE12" s="194">
        <v>14.104420668776664</v>
      </c>
      <c r="AF12" s="183">
        <v>16.956790972891152</v>
      </c>
      <c r="AG12" s="194">
        <v>18.201790972891153</v>
      </c>
      <c r="AH12" s="183">
        <v>21.627906976744185</v>
      </c>
      <c r="AI12" s="194">
        <v>22.347906976744184</v>
      </c>
      <c r="AJ12" s="183">
        <v>25.232558139534884</v>
      </c>
      <c r="AK12" s="194">
        <v>26.357558139534884</v>
      </c>
      <c r="AL12" s="183">
        <v>30.266272189349117</v>
      </c>
      <c r="AM12" s="197">
        <v>32.631272189349119</v>
      </c>
      <c r="AN12" s="24">
        <v>900</v>
      </c>
      <c r="AO12" s="254"/>
      <c r="AP12" s="1"/>
      <c r="AQ12" s="1"/>
    </row>
    <row r="13" spans="1:43">
      <c r="A13" s="254"/>
      <c r="B13" s="24">
        <v>1000</v>
      </c>
      <c r="C13" s="27"/>
      <c r="D13" s="189">
        <v>5.8698224852071021</v>
      </c>
      <c r="E13" s="190">
        <v>6.5098224852071027</v>
      </c>
      <c r="F13" s="190">
        <v>7.887573964497042</v>
      </c>
      <c r="G13" s="190">
        <v>8.3775739644970404</v>
      </c>
      <c r="H13" s="190">
        <v>9.4467455621301788</v>
      </c>
      <c r="I13" s="190">
        <v>10.706745562130177</v>
      </c>
      <c r="J13" s="190">
        <v>11.372781065088759</v>
      </c>
      <c r="K13" s="190">
        <v>12.116781065088759</v>
      </c>
      <c r="L13" s="190">
        <v>13.268244575936885</v>
      </c>
      <c r="M13" s="190">
        <v>14.418244575936884</v>
      </c>
      <c r="N13" s="190">
        <v>16.600591715976336</v>
      </c>
      <c r="O13" s="191">
        <v>19.020591715976337</v>
      </c>
      <c r="P13" s="189">
        <v>8.6</v>
      </c>
      <c r="Q13" s="190">
        <v>9.24</v>
      </c>
      <c r="R13" s="190">
        <v>10.48</v>
      </c>
      <c r="S13" s="190">
        <v>10.969999999999999</v>
      </c>
      <c r="T13" s="190">
        <v>13.46</v>
      </c>
      <c r="U13" s="190">
        <v>14.719999999999999</v>
      </c>
      <c r="V13" s="190">
        <v>16.8</v>
      </c>
      <c r="W13" s="190">
        <v>17.544</v>
      </c>
      <c r="X13" s="190">
        <v>22.76</v>
      </c>
      <c r="Y13" s="190">
        <v>23.91</v>
      </c>
      <c r="Z13" s="190">
        <v>24.86</v>
      </c>
      <c r="AA13" s="191">
        <v>27.28</v>
      </c>
      <c r="AB13" s="189">
        <v>12.015503875968992</v>
      </c>
      <c r="AC13" s="190">
        <v>12.655503875968993</v>
      </c>
      <c r="AD13" s="190">
        <v>15.143800743085183</v>
      </c>
      <c r="AE13" s="190">
        <v>15.633800743085182</v>
      </c>
      <c r="AF13" s="190">
        <v>18.840878858767951</v>
      </c>
      <c r="AG13" s="190">
        <v>20.100878858767949</v>
      </c>
      <c r="AH13" s="190">
        <v>24.031007751937985</v>
      </c>
      <c r="AI13" s="190">
        <v>24.775007751937984</v>
      </c>
      <c r="AJ13" s="190">
        <v>28.036175710594314</v>
      </c>
      <c r="AK13" s="190">
        <v>29.186175710594313</v>
      </c>
      <c r="AL13" s="190">
        <v>33.629191321499015</v>
      </c>
      <c r="AM13" s="191">
        <v>36.049191321499016</v>
      </c>
      <c r="AN13" s="24">
        <v>1000</v>
      </c>
      <c r="AO13" s="254"/>
      <c r="AP13" s="1"/>
      <c r="AQ13" s="1"/>
    </row>
    <row r="14" spans="1:43">
      <c r="A14" s="254"/>
      <c r="B14" s="24">
        <v>1100</v>
      </c>
      <c r="C14" s="27"/>
      <c r="D14" s="186">
        <v>6.4568047337278118</v>
      </c>
      <c r="E14" s="194">
        <v>7.1068047337278122</v>
      </c>
      <c r="F14" s="183">
        <v>8.6763313609467474</v>
      </c>
      <c r="G14" s="194">
        <v>9.1813313609467464</v>
      </c>
      <c r="H14" s="183">
        <v>10.391420118343197</v>
      </c>
      <c r="I14" s="194">
        <v>11.666420118343195</v>
      </c>
      <c r="J14" s="183">
        <v>12.510059171597636</v>
      </c>
      <c r="K14" s="194">
        <v>13.278059171597636</v>
      </c>
      <c r="L14" s="183">
        <v>14.595069033530574</v>
      </c>
      <c r="M14" s="194">
        <v>15.770069033530572</v>
      </c>
      <c r="N14" s="183">
        <v>18.260650887573966</v>
      </c>
      <c r="O14" s="197">
        <v>20.735650887573968</v>
      </c>
      <c r="P14" s="186">
        <v>9.4600000000000009</v>
      </c>
      <c r="Q14" s="194">
        <v>10.110000000000001</v>
      </c>
      <c r="R14" s="183">
        <v>11.528</v>
      </c>
      <c r="S14" s="194">
        <v>12.032999999999999</v>
      </c>
      <c r="T14" s="183">
        <v>14.806000000000001</v>
      </c>
      <c r="U14" s="194">
        <v>16.081</v>
      </c>
      <c r="V14" s="183">
        <v>18.48</v>
      </c>
      <c r="W14" s="194">
        <v>19.248000000000001</v>
      </c>
      <c r="X14" s="183">
        <v>25.036000000000001</v>
      </c>
      <c r="Y14" s="194">
        <v>26.210999999999999</v>
      </c>
      <c r="Z14" s="183">
        <v>27.346</v>
      </c>
      <c r="AA14" s="197">
        <v>29.821000000000002</v>
      </c>
      <c r="AB14" s="186">
        <v>13.217054263565892</v>
      </c>
      <c r="AC14" s="194">
        <v>13.867054263565892</v>
      </c>
      <c r="AD14" s="183">
        <v>16.658180817393703</v>
      </c>
      <c r="AE14" s="194">
        <v>17.163180817393702</v>
      </c>
      <c r="AF14" s="183">
        <v>20.724966744644743</v>
      </c>
      <c r="AG14" s="194">
        <v>21.999966744644741</v>
      </c>
      <c r="AH14" s="183">
        <v>26.434108527131784</v>
      </c>
      <c r="AI14" s="194">
        <v>27.202108527131784</v>
      </c>
      <c r="AJ14" s="183">
        <v>30.839793281653744</v>
      </c>
      <c r="AK14" s="194">
        <v>32.014793281653738</v>
      </c>
      <c r="AL14" s="183">
        <v>36.99211045364892</v>
      </c>
      <c r="AM14" s="197">
        <v>39.467110453648921</v>
      </c>
      <c r="AN14" s="24">
        <v>1100</v>
      </c>
      <c r="AO14" s="254"/>
      <c r="AP14" s="1"/>
      <c r="AQ14" s="1"/>
    </row>
    <row r="15" spans="1:43">
      <c r="A15" s="254"/>
      <c r="B15" s="24">
        <v>1200</v>
      </c>
      <c r="C15" s="27"/>
      <c r="D15" s="186">
        <v>7.0437869822485215</v>
      </c>
      <c r="E15" s="194">
        <v>7.7037869822485217</v>
      </c>
      <c r="F15" s="183">
        <v>9.4650887573964511</v>
      </c>
      <c r="G15" s="194">
        <v>9.9850887573964506</v>
      </c>
      <c r="H15" s="183">
        <v>11.336094674556215</v>
      </c>
      <c r="I15" s="194">
        <v>12.626094674556214</v>
      </c>
      <c r="J15" s="183">
        <v>13.647337278106512</v>
      </c>
      <c r="K15" s="194">
        <v>14.439337278106514</v>
      </c>
      <c r="L15" s="183">
        <v>15.921893491124262</v>
      </c>
      <c r="M15" s="194">
        <v>17.121893491124265</v>
      </c>
      <c r="N15" s="183">
        <v>19.920710059171601</v>
      </c>
      <c r="O15" s="197">
        <v>22.450710059171602</v>
      </c>
      <c r="P15" s="186">
        <v>10.32</v>
      </c>
      <c r="Q15" s="194">
        <v>10.98</v>
      </c>
      <c r="R15" s="183">
        <v>12.576000000000001</v>
      </c>
      <c r="S15" s="194">
        <v>13.096</v>
      </c>
      <c r="T15" s="183">
        <v>16.152000000000001</v>
      </c>
      <c r="U15" s="194">
        <v>17.442</v>
      </c>
      <c r="V15" s="183">
        <v>20.16</v>
      </c>
      <c r="W15" s="194">
        <v>20.952000000000002</v>
      </c>
      <c r="X15" s="183">
        <v>27.312000000000005</v>
      </c>
      <c r="Y15" s="194">
        <v>28.512000000000008</v>
      </c>
      <c r="Z15" s="183">
        <v>29.832000000000001</v>
      </c>
      <c r="AA15" s="197">
        <v>32.362000000000002</v>
      </c>
      <c r="AB15" s="186">
        <v>14.418604651162791</v>
      </c>
      <c r="AC15" s="194">
        <v>15.078604651162792</v>
      </c>
      <c r="AD15" s="183">
        <v>18.172560891702219</v>
      </c>
      <c r="AE15" s="194">
        <v>18.692560891702218</v>
      </c>
      <c r="AF15" s="183">
        <v>22.609054630521541</v>
      </c>
      <c r="AG15" s="194">
        <v>23.89905463052154</v>
      </c>
      <c r="AH15" s="183">
        <v>28.837209302325583</v>
      </c>
      <c r="AI15" s="194">
        <v>29.629209302325584</v>
      </c>
      <c r="AJ15" s="183">
        <v>33.643410852713181</v>
      </c>
      <c r="AK15" s="194">
        <v>34.843410852713184</v>
      </c>
      <c r="AL15" s="183">
        <v>40.355029585798825</v>
      </c>
      <c r="AM15" s="197">
        <v>42.885029585798826</v>
      </c>
      <c r="AN15" s="24">
        <v>1200</v>
      </c>
      <c r="AO15" s="254"/>
      <c r="AP15" s="1"/>
      <c r="AQ15" s="1"/>
    </row>
    <row r="16" spans="1:43">
      <c r="A16" s="254"/>
      <c r="B16" s="24">
        <v>1300</v>
      </c>
      <c r="C16" s="27"/>
      <c r="D16" s="186">
        <v>7.6307692307692321</v>
      </c>
      <c r="E16" s="194">
        <v>8.3007692307692338</v>
      </c>
      <c r="F16" s="183">
        <v>10.253846153846155</v>
      </c>
      <c r="G16" s="194">
        <v>10.788846153846155</v>
      </c>
      <c r="H16" s="183">
        <v>12.280769230769232</v>
      </c>
      <c r="I16" s="194">
        <v>13.585769230769232</v>
      </c>
      <c r="J16" s="183">
        <v>14.784615384615387</v>
      </c>
      <c r="K16" s="194">
        <v>15.60061538461539</v>
      </c>
      <c r="L16" s="183">
        <v>17.248717948717953</v>
      </c>
      <c r="M16" s="194">
        <v>18.473717948717955</v>
      </c>
      <c r="N16" s="183">
        <v>21.580769230769235</v>
      </c>
      <c r="O16" s="197">
        <v>24.165769230769236</v>
      </c>
      <c r="P16" s="186">
        <v>11.18</v>
      </c>
      <c r="Q16" s="194">
        <v>11.850000000000001</v>
      </c>
      <c r="R16" s="183">
        <v>13.624000000000001</v>
      </c>
      <c r="S16" s="194">
        <v>14.159000000000001</v>
      </c>
      <c r="T16" s="183">
        <v>17.498000000000001</v>
      </c>
      <c r="U16" s="194">
        <v>18.803000000000001</v>
      </c>
      <c r="V16" s="183">
        <v>21.84</v>
      </c>
      <c r="W16" s="194">
        <v>22.656000000000002</v>
      </c>
      <c r="X16" s="183">
        <v>29.588000000000005</v>
      </c>
      <c r="Y16" s="194">
        <v>30.813000000000006</v>
      </c>
      <c r="Z16" s="183">
        <v>32.317999999999998</v>
      </c>
      <c r="AA16" s="197">
        <v>34.902999999999999</v>
      </c>
      <c r="AB16" s="186">
        <v>15.620155038759689</v>
      </c>
      <c r="AC16" s="194">
        <v>16.290155038759693</v>
      </c>
      <c r="AD16" s="183">
        <v>19.686940966010738</v>
      </c>
      <c r="AE16" s="194">
        <v>20.221940966010738</v>
      </c>
      <c r="AF16" s="183">
        <v>24.493142516398333</v>
      </c>
      <c r="AG16" s="194">
        <v>25.798142516398332</v>
      </c>
      <c r="AH16" s="183">
        <v>31.240310077519378</v>
      </c>
      <c r="AI16" s="194">
        <v>32.056310077519385</v>
      </c>
      <c r="AJ16" s="183">
        <v>36.447028423772608</v>
      </c>
      <c r="AK16" s="194">
        <v>37.672028423772609</v>
      </c>
      <c r="AL16" s="183">
        <v>43.717948717948723</v>
      </c>
      <c r="AM16" s="197">
        <v>46.302948717948723</v>
      </c>
      <c r="AN16" s="24">
        <v>1300</v>
      </c>
      <c r="AO16" s="254"/>
      <c r="AP16" s="1"/>
      <c r="AQ16" s="1"/>
    </row>
    <row r="17" spans="1:43">
      <c r="A17" s="254"/>
      <c r="B17" s="24">
        <v>1400</v>
      </c>
      <c r="C17" s="27"/>
      <c r="D17" s="186">
        <v>8.2177514792899427</v>
      </c>
      <c r="E17" s="194">
        <v>8.8977514792899424</v>
      </c>
      <c r="F17" s="183">
        <v>11.042603550295858</v>
      </c>
      <c r="G17" s="194">
        <v>11.592603550295859</v>
      </c>
      <c r="H17" s="183">
        <v>13.22544378698225</v>
      </c>
      <c r="I17" s="194">
        <v>14.545443786982251</v>
      </c>
      <c r="J17" s="183">
        <v>15.921893491124262</v>
      </c>
      <c r="K17" s="194">
        <v>16.761893491124265</v>
      </c>
      <c r="L17" s="183">
        <v>18.575542406311641</v>
      </c>
      <c r="M17" s="194">
        <v>19.825542406311641</v>
      </c>
      <c r="N17" s="183">
        <v>23.240828402366866</v>
      </c>
      <c r="O17" s="197">
        <v>25.880828402366866</v>
      </c>
      <c r="P17" s="186">
        <v>12.04</v>
      </c>
      <c r="Q17" s="194">
        <v>12.719999999999999</v>
      </c>
      <c r="R17" s="183">
        <v>14.672000000000001</v>
      </c>
      <c r="S17" s="194">
        <v>15.222000000000001</v>
      </c>
      <c r="T17" s="183">
        <v>18.844000000000001</v>
      </c>
      <c r="U17" s="194">
        <v>20.164000000000001</v>
      </c>
      <c r="V17" s="183">
        <v>23.52</v>
      </c>
      <c r="W17" s="194">
        <v>24.360000000000003</v>
      </c>
      <c r="X17" s="183">
        <v>31.864000000000004</v>
      </c>
      <c r="Y17" s="194">
        <v>33.114000000000004</v>
      </c>
      <c r="Z17" s="183">
        <v>34.804000000000002</v>
      </c>
      <c r="AA17" s="197">
        <v>37.444000000000003</v>
      </c>
      <c r="AB17" s="186">
        <v>16.821705426356591</v>
      </c>
      <c r="AC17" s="194">
        <v>17.50170542635659</v>
      </c>
      <c r="AD17" s="183">
        <v>21.201321040319257</v>
      </c>
      <c r="AE17" s="194">
        <v>21.751321040319258</v>
      </c>
      <c r="AF17" s="183">
        <v>26.377230402275131</v>
      </c>
      <c r="AG17" s="194">
        <v>27.697230402275132</v>
      </c>
      <c r="AH17" s="183">
        <v>33.643410852713181</v>
      </c>
      <c r="AI17" s="194">
        <v>34.483410852713185</v>
      </c>
      <c r="AJ17" s="183">
        <v>39.250645994832041</v>
      </c>
      <c r="AK17" s="194">
        <v>40.500645994832041</v>
      </c>
      <c r="AL17" s="183">
        <v>47.080867850098628</v>
      </c>
      <c r="AM17" s="197">
        <v>49.720867850098628</v>
      </c>
      <c r="AN17" s="24">
        <v>1400</v>
      </c>
      <c r="AO17" s="254"/>
      <c r="AP17" s="1"/>
      <c r="AQ17" s="1"/>
    </row>
    <row r="18" spans="1:43">
      <c r="A18" s="254"/>
      <c r="B18" s="24">
        <v>1500</v>
      </c>
      <c r="C18" s="27"/>
      <c r="D18" s="186">
        <v>8.8047337278106514</v>
      </c>
      <c r="E18" s="194">
        <v>9.4947337278106527</v>
      </c>
      <c r="F18" s="183">
        <v>11.831360946745564</v>
      </c>
      <c r="G18" s="194">
        <v>12.396360946745565</v>
      </c>
      <c r="H18" s="183">
        <v>14.170118343195268</v>
      </c>
      <c r="I18" s="194">
        <v>15.505118343195269</v>
      </c>
      <c r="J18" s="183">
        <v>17.059171597633139</v>
      </c>
      <c r="K18" s="194">
        <v>17.923171597633136</v>
      </c>
      <c r="L18" s="183">
        <v>19.902366863905328</v>
      </c>
      <c r="M18" s="194">
        <v>21.177366863905327</v>
      </c>
      <c r="N18" s="183">
        <v>24.9008875739645</v>
      </c>
      <c r="O18" s="197">
        <v>27.5958875739645</v>
      </c>
      <c r="P18" s="186">
        <v>12.9</v>
      </c>
      <c r="Q18" s="194">
        <v>13.590000000000002</v>
      </c>
      <c r="R18" s="183">
        <v>15.72</v>
      </c>
      <c r="S18" s="194">
        <v>16.285000000000004</v>
      </c>
      <c r="T18" s="183">
        <v>20.190000000000001</v>
      </c>
      <c r="U18" s="194">
        <v>21.525000000000002</v>
      </c>
      <c r="V18" s="183">
        <v>25.2</v>
      </c>
      <c r="W18" s="194">
        <v>26.063999999999997</v>
      </c>
      <c r="X18" s="183">
        <v>34.14</v>
      </c>
      <c r="Y18" s="194">
        <v>35.414999999999999</v>
      </c>
      <c r="Z18" s="183">
        <v>37.29</v>
      </c>
      <c r="AA18" s="197">
        <v>39.984999999999999</v>
      </c>
      <c r="AB18" s="186">
        <v>18.02325581395349</v>
      </c>
      <c r="AC18" s="194">
        <v>18.713255813953491</v>
      </c>
      <c r="AD18" s="183">
        <v>22.715701114627773</v>
      </c>
      <c r="AE18" s="194">
        <v>23.280701114627774</v>
      </c>
      <c r="AF18" s="183">
        <v>28.261318288151923</v>
      </c>
      <c r="AG18" s="194">
        <v>29.596318288151924</v>
      </c>
      <c r="AH18" s="183">
        <v>36.04651162790698</v>
      </c>
      <c r="AI18" s="194">
        <v>36.910511627906978</v>
      </c>
      <c r="AJ18" s="183">
        <v>42.054263565891475</v>
      </c>
      <c r="AK18" s="194">
        <v>43.329263565891473</v>
      </c>
      <c r="AL18" s="183">
        <v>50.443786982248525</v>
      </c>
      <c r="AM18" s="197">
        <v>53.138786982248526</v>
      </c>
      <c r="AN18" s="24">
        <v>1500</v>
      </c>
      <c r="AO18" s="254"/>
      <c r="AP18" s="1"/>
      <c r="AQ18" s="1"/>
    </row>
    <row r="19" spans="1:43">
      <c r="A19" s="254"/>
      <c r="B19" s="24">
        <v>1600</v>
      </c>
      <c r="C19" s="27"/>
      <c r="D19" s="186">
        <v>9.391715976331362</v>
      </c>
      <c r="E19" s="194">
        <v>10.091715976331361</v>
      </c>
      <c r="F19" s="183">
        <v>12.620118343195267</v>
      </c>
      <c r="G19" s="194">
        <v>13.200118343195266</v>
      </c>
      <c r="H19" s="183">
        <v>15.114792899408286</v>
      </c>
      <c r="I19" s="194">
        <v>16.464792899408287</v>
      </c>
      <c r="J19" s="183">
        <v>18.196449704142015</v>
      </c>
      <c r="K19" s="194">
        <v>19.084449704142013</v>
      </c>
      <c r="L19" s="183">
        <v>21.22919132149902</v>
      </c>
      <c r="M19" s="194">
        <v>22.529191321499017</v>
      </c>
      <c r="N19" s="183">
        <v>26.560946745562134</v>
      </c>
      <c r="O19" s="197">
        <v>29.310946745562134</v>
      </c>
      <c r="P19" s="186">
        <v>13.76</v>
      </c>
      <c r="Q19" s="194">
        <v>14.459999999999999</v>
      </c>
      <c r="R19" s="183">
        <v>16.768000000000001</v>
      </c>
      <c r="S19" s="194">
        <v>17.347999999999999</v>
      </c>
      <c r="T19" s="183">
        <v>21.536000000000001</v>
      </c>
      <c r="U19" s="194">
        <v>22.886000000000003</v>
      </c>
      <c r="V19" s="183">
        <v>26.88</v>
      </c>
      <c r="W19" s="194">
        <v>27.767999999999997</v>
      </c>
      <c r="X19" s="183">
        <v>36.415999999999997</v>
      </c>
      <c r="Y19" s="194">
        <v>37.715999999999994</v>
      </c>
      <c r="Z19" s="183">
        <v>39.776000000000003</v>
      </c>
      <c r="AA19" s="197">
        <v>42.526000000000003</v>
      </c>
      <c r="AB19" s="186">
        <v>19.22480620155039</v>
      </c>
      <c r="AC19" s="194">
        <v>19.924806201550389</v>
      </c>
      <c r="AD19" s="183">
        <v>24.230081188936293</v>
      </c>
      <c r="AE19" s="194">
        <v>24.810081188936291</v>
      </c>
      <c r="AF19" s="183">
        <v>30.145406174028722</v>
      </c>
      <c r="AG19" s="194">
        <v>31.495406174028723</v>
      </c>
      <c r="AH19" s="183">
        <v>38.44961240310078</v>
      </c>
      <c r="AI19" s="194">
        <v>39.337612403100778</v>
      </c>
      <c r="AJ19" s="183">
        <v>44.857881136950901</v>
      </c>
      <c r="AK19" s="194">
        <v>46.157881136950898</v>
      </c>
      <c r="AL19" s="183">
        <v>53.80670611439843</v>
      </c>
      <c r="AM19" s="197">
        <v>56.55670611439843</v>
      </c>
      <c r="AN19" s="24">
        <v>1600</v>
      </c>
      <c r="AO19" s="254"/>
      <c r="AP19" s="1"/>
      <c r="AQ19" s="1"/>
    </row>
    <row r="20" spans="1:43">
      <c r="A20" s="254"/>
      <c r="B20" s="24">
        <v>1700</v>
      </c>
      <c r="C20" s="27"/>
      <c r="D20" s="186">
        <v>9.9786982248520708</v>
      </c>
      <c r="E20" s="194">
        <v>10.958698224852071</v>
      </c>
      <c r="F20" s="183">
        <v>13.408875739644973</v>
      </c>
      <c r="G20" s="194">
        <v>14.173875739644973</v>
      </c>
      <c r="H20" s="183">
        <v>16.059467455621302</v>
      </c>
      <c r="I20" s="194">
        <v>17.979467455621304</v>
      </c>
      <c r="J20" s="183">
        <v>19.333727810650892</v>
      </c>
      <c r="K20" s="194">
        <v>20.497727810650893</v>
      </c>
      <c r="L20" s="183">
        <v>22.556015779092707</v>
      </c>
      <c r="M20" s="194">
        <v>24.331015779092706</v>
      </c>
      <c r="N20" s="183">
        <v>28.221005917159765</v>
      </c>
      <c r="O20" s="197">
        <v>31.96100591715976</v>
      </c>
      <c r="P20" s="186">
        <v>14.62</v>
      </c>
      <c r="Q20" s="194">
        <v>15.6</v>
      </c>
      <c r="R20" s="183">
        <v>17.815999999999999</v>
      </c>
      <c r="S20" s="194">
        <v>18.581</v>
      </c>
      <c r="T20" s="183">
        <v>22.882000000000001</v>
      </c>
      <c r="U20" s="194">
        <v>24.802000000000003</v>
      </c>
      <c r="V20" s="183">
        <v>28.56</v>
      </c>
      <c r="W20" s="194">
        <v>29.724</v>
      </c>
      <c r="X20" s="183">
        <v>38.692</v>
      </c>
      <c r="Y20" s="194">
        <v>40.466999999999999</v>
      </c>
      <c r="Z20" s="183">
        <v>42.262</v>
      </c>
      <c r="AA20" s="197">
        <v>46.001999999999995</v>
      </c>
      <c r="AB20" s="186">
        <v>20.426356589147289</v>
      </c>
      <c r="AC20" s="194">
        <v>21.40635658914729</v>
      </c>
      <c r="AD20" s="183">
        <v>25.744461263244808</v>
      </c>
      <c r="AE20" s="194">
        <v>26.509461263244809</v>
      </c>
      <c r="AF20" s="183">
        <v>32.029494059905517</v>
      </c>
      <c r="AG20" s="194">
        <v>33.949494059905518</v>
      </c>
      <c r="AH20" s="183">
        <v>40.852713178294579</v>
      </c>
      <c r="AI20" s="194">
        <v>42.01671317829458</v>
      </c>
      <c r="AJ20" s="183">
        <v>47.661498708010335</v>
      </c>
      <c r="AK20" s="194">
        <v>49.436498708010333</v>
      </c>
      <c r="AL20" s="183">
        <v>57.169625246548335</v>
      </c>
      <c r="AM20" s="197">
        <v>60.90962524654833</v>
      </c>
      <c r="AN20" s="24">
        <v>1700</v>
      </c>
      <c r="AO20" s="254"/>
      <c r="AP20" s="1"/>
      <c r="AQ20" s="1"/>
    </row>
    <row r="21" spans="1:43">
      <c r="A21" s="254"/>
      <c r="B21" s="24">
        <v>1800</v>
      </c>
      <c r="C21" s="27"/>
      <c r="D21" s="186">
        <v>10.565680473372781</v>
      </c>
      <c r="E21" s="194">
        <v>11.55568047337278</v>
      </c>
      <c r="F21" s="183">
        <v>14.197633136094677</v>
      </c>
      <c r="G21" s="194">
        <v>14.977633136094678</v>
      </c>
      <c r="H21" s="183">
        <v>17.004142011834322</v>
      </c>
      <c r="I21" s="194">
        <v>18.939142011834324</v>
      </c>
      <c r="J21" s="183">
        <v>20.471005917159765</v>
      </c>
      <c r="K21" s="194">
        <v>21.659005917159767</v>
      </c>
      <c r="L21" s="183">
        <v>23.882840236686395</v>
      </c>
      <c r="M21" s="194">
        <v>25.682840236686392</v>
      </c>
      <c r="N21" s="183">
        <v>29.881065088757399</v>
      </c>
      <c r="O21" s="197">
        <v>33.676065088757397</v>
      </c>
      <c r="P21" s="186">
        <v>15.48</v>
      </c>
      <c r="Q21" s="194">
        <v>16.47</v>
      </c>
      <c r="R21" s="183">
        <v>18.864000000000001</v>
      </c>
      <c r="S21" s="194">
        <v>19.644000000000002</v>
      </c>
      <c r="T21" s="183">
        <v>24.228000000000002</v>
      </c>
      <c r="U21" s="194">
        <v>26.163000000000004</v>
      </c>
      <c r="V21" s="183">
        <v>30.24</v>
      </c>
      <c r="W21" s="194">
        <v>31.428000000000001</v>
      </c>
      <c r="X21" s="183">
        <v>40.968000000000004</v>
      </c>
      <c r="Y21" s="194">
        <v>42.768000000000001</v>
      </c>
      <c r="Z21" s="183">
        <v>44.747999999999998</v>
      </c>
      <c r="AA21" s="197">
        <v>48.542999999999999</v>
      </c>
      <c r="AB21" s="186">
        <v>21.627906976744185</v>
      </c>
      <c r="AC21" s="194">
        <v>22.617906976744184</v>
      </c>
      <c r="AD21" s="183">
        <v>27.258841337553328</v>
      </c>
      <c r="AE21" s="194">
        <v>28.038841337553329</v>
      </c>
      <c r="AF21" s="183">
        <v>33.913581945782305</v>
      </c>
      <c r="AG21" s="194">
        <v>35.848581945782307</v>
      </c>
      <c r="AH21" s="183">
        <v>43.255813953488371</v>
      </c>
      <c r="AI21" s="194">
        <v>44.443813953488373</v>
      </c>
      <c r="AJ21" s="183">
        <v>50.465116279069768</v>
      </c>
      <c r="AK21" s="194">
        <v>52.265116279069765</v>
      </c>
      <c r="AL21" s="183">
        <v>60.532544378698233</v>
      </c>
      <c r="AM21" s="197">
        <v>64.327544378698235</v>
      </c>
      <c r="AN21" s="24">
        <v>1800</v>
      </c>
      <c r="AO21" s="254"/>
      <c r="AP21" s="1"/>
      <c r="AQ21" s="1"/>
    </row>
    <row r="22" spans="1:43">
      <c r="A22" s="254"/>
      <c r="B22" s="24">
        <v>1900</v>
      </c>
      <c r="C22" s="27"/>
      <c r="D22" s="186">
        <v>11.152662721893492</v>
      </c>
      <c r="E22" s="194">
        <v>12.152662721893492</v>
      </c>
      <c r="F22" s="183">
        <v>14.98639053254438</v>
      </c>
      <c r="G22" s="194">
        <v>15.781390532544382</v>
      </c>
      <c r="H22" s="183">
        <v>17.948816568047341</v>
      </c>
      <c r="I22" s="194">
        <v>19.898816568047344</v>
      </c>
      <c r="J22" s="183">
        <v>21.608284023668642</v>
      </c>
      <c r="K22" s="194">
        <v>22.820284023668645</v>
      </c>
      <c r="L22" s="183">
        <v>25.209664694280082</v>
      </c>
      <c r="M22" s="194">
        <v>27.034664694280085</v>
      </c>
      <c r="N22" s="183">
        <v>31.541124260355033</v>
      </c>
      <c r="O22" s="197">
        <v>35.391124260355028</v>
      </c>
      <c r="P22" s="186">
        <v>16.34</v>
      </c>
      <c r="Q22" s="194">
        <v>17.34</v>
      </c>
      <c r="R22" s="183">
        <v>19.911999999999999</v>
      </c>
      <c r="S22" s="194">
        <v>20.707000000000001</v>
      </c>
      <c r="T22" s="183">
        <v>25.574000000000002</v>
      </c>
      <c r="U22" s="194">
        <v>27.524000000000004</v>
      </c>
      <c r="V22" s="183">
        <v>31.92</v>
      </c>
      <c r="W22" s="194">
        <v>33.132000000000005</v>
      </c>
      <c r="X22" s="183">
        <v>43.244</v>
      </c>
      <c r="Y22" s="194">
        <v>45.069000000000003</v>
      </c>
      <c r="Z22" s="183">
        <v>47.234000000000002</v>
      </c>
      <c r="AA22" s="197">
        <v>51.083999999999996</v>
      </c>
      <c r="AB22" s="186">
        <v>22.829457364341085</v>
      </c>
      <c r="AC22" s="194">
        <v>23.829457364341085</v>
      </c>
      <c r="AD22" s="183">
        <v>28.773221411861847</v>
      </c>
      <c r="AE22" s="194">
        <v>29.568221411861849</v>
      </c>
      <c r="AF22" s="183">
        <v>35.797669831659107</v>
      </c>
      <c r="AG22" s="194">
        <v>37.74766983165911</v>
      </c>
      <c r="AH22" s="183">
        <v>45.65891472868217</v>
      </c>
      <c r="AI22" s="194">
        <v>46.870914728682173</v>
      </c>
      <c r="AJ22" s="183">
        <v>53.268733850129195</v>
      </c>
      <c r="AK22" s="194">
        <v>55.093733850129198</v>
      </c>
      <c r="AL22" s="183">
        <v>63.895463510848131</v>
      </c>
      <c r="AM22" s="197">
        <v>67.745463510848126</v>
      </c>
      <c r="AN22" s="24">
        <v>1900</v>
      </c>
      <c r="AO22" s="254"/>
      <c r="AP22" s="1"/>
      <c r="AQ22" s="1"/>
    </row>
    <row r="23" spans="1:43">
      <c r="A23" s="254"/>
      <c r="B23" s="24">
        <v>2000</v>
      </c>
      <c r="C23" s="27"/>
      <c r="D23" s="186">
        <v>11.739644970414204</v>
      </c>
      <c r="E23" s="194">
        <v>12.749644970414206</v>
      </c>
      <c r="F23" s="183">
        <v>15.775147928994084</v>
      </c>
      <c r="G23" s="194">
        <v>16.585147928994086</v>
      </c>
      <c r="H23" s="183">
        <v>18.893491124260358</v>
      </c>
      <c r="I23" s="194">
        <v>20.858491124260361</v>
      </c>
      <c r="J23" s="183">
        <v>22.745562130177518</v>
      </c>
      <c r="K23" s="194">
        <v>23.981562130177515</v>
      </c>
      <c r="L23" s="183">
        <v>26.53648915187377</v>
      </c>
      <c r="M23" s="194">
        <v>28.386489151873771</v>
      </c>
      <c r="N23" s="183">
        <v>33.201183431952671</v>
      </c>
      <c r="O23" s="197">
        <v>37.106183431952672</v>
      </c>
      <c r="P23" s="186">
        <v>17.2</v>
      </c>
      <c r="Q23" s="194">
        <v>18.21</v>
      </c>
      <c r="R23" s="183">
        <v>20.96</v>
      </c>
      <c r="S23" s="194">
        <v>21.770000000000003</v>
      </c>
      <c r="T23" s="183">
        <v>26.92</v>
      </c>
      <c r="U23" s="194">
        <v>28.885000000000005</v>
      </c>
      <c r="V23" s="183">
        <v>33.6</v>
      </c>
      <c r="W23" s="194">
        <v>34.835999999999999</v>
      </c>
      <c r="X23" s="183">
        <v>45.52</v>
      </c>
      <c r="Y23" s="194">
        <v>47.370000000000005</v>
      </c>
      <c r="Z23" s="183">
        <v>49.72</v>
      </c>
      <c r="AA23" s="197">
        <v>53.625</v>
      </c>
      <c r="AB23" s="186">
        <v>24.031007751937985</v>
      </c>
      <c r="AC23" s="194">
        <v>25.041007751937986</v>
      </c>
      <c r="AD23" s="183">
        <v>30.287601486170367</v>
      </c>
      <c r="AE23" s="194">
        <v>31.097601486170369</v>
      </c>
      <c r="AF23" s="183">
        <v>37.681757717535902</v>
      </c>
      <c r="AG23" s="194">
        <v>39.646757717535905</v>
      </c>
      <c r="AH23" s="183">
        <v>48.062015503875969</v>
      </c>
      <c r="AI23" s="194">
        <v>49.298015503875966</v>
      </c>
      <c r="AJ23" s="183">
        <v>56.072351421188628</v>
      </c>
      <c r="AK23" s="194">
        <v>57.92235142118863</v>
      </c>
      <c r="AL23" s="183">
        <v>67.258382642998029</v>
      </c>
      <c r="AM23" s="197">
        <v>71.16338264299803</v>
      </c>
      <c r="AN23" s="24">
        <v>2000</v>
      </c>
      <c r="AO23" s="254"/>
      <c r="AP23" s="1"/>
      <c r="AQ23" s="1"/>
    </row>
    <row r="24" spans="1:43">
      <c r="A24" s="254"/>
      <c r="B24" s="24">
        <v>2100</v>
      </c>
      <c r="C24" s="27"/>
      <c r="D24" s="186">
        <v>12.326627218934913</v>
      </c>
      <c r="E24" s="194">
        <v>13.346627218934913</v>
      </c>
      <c r="F24" s="183">
        <v>16.563905325443791</v>
      </c>
      <c r="G24" s="194">
        <v>17.388905325443794</v>
      </c>
      <c r="H24" s="183">
        <v>19.838165680473374</v>
      </c>
      <c r="I24" s="194">
        <v>21.818165680473371</v>
      </c>
      <c r="J24" s="183">
        <v>23.882840236686395</v>
      </c>
      <c r="K24" s="194">
        <v>25.142840236686393</v>
      </c>
      <c r="L24" s="183">
        <v>27.863313609467461</v>
      </c>
      <c r="M24" s="194">
        <v>29.738313609467461</v>
      </c>
      <c r="N24" s="183">
        <v>34.861242603550302</v>
      </c>
      <c r="O24" s="197">
        <v>38.821242603550296</v>
      </c>
      <c r="P24" s="186">
        <v>18.059999999999999</v>
      </c>
      <c r="Q24" s="194">
        <v>19.079999999999998</v>
      </c>
      <c r="R24" s="183">
        <v>22.007999999999999</v>
      </c>
      <c r="S24" s="194">
        <v>22.833000000000002</v>
      </c>
      <c r="T24" s="183">
        <v>28.265999999999998</v>
      </c>
      <c r="U24" s="194">
        <v>30.245999999999995</v>
      </c>
      <c r="V24" s="183">
        <v>35.28</v>
      </c>
      <c r="W24" s="194">
        <v>36.54</v>
      </c>
      <c r="X24" s="183">
        <v>47.795999999999999</v>
      </c>
      <c r="Y24" s="194">
        <v>49.670999999999999</v>
      </c>
      <c r="Z24" s="183">
        <v>52.206000000000003</v>
      </c>
      <c r="AA24" s="197">
        <v>56.165999999999997</v>
      </c>
      <c r="AB24" s="186">
        <v>25.232558139534884</v>
      </c>
      <c r="AC24" s="194">
        <v>26.252558139534884</v>
      </c>
      <c r="AD24" s="183">
        <v>31.801981560478886</v>
      </c>
      <c r="AE24" s="194">
        <v>32.626981560478889</v>
      </c>
      <c r="AF24" s="183">
        <v>39.565845603412697</v>
      </c>
      <c r="AG24" s="194">
        <v>41.545845603412694</v>
      </c>
      <c r="AH24" s="183">
        <v>50.465116279069768</v>
      </c>
      <c r="AI24" s="194">
        <v>51.725116279069766</v>
      </c>
      <c r="AJ24" s="183">
        <v>58.875968992248062</v>
      </c>
      <c r="AK24" s="194">
        <v>60.750968992248062</v>
      </c>
      <c r="AL24" s="183">
        <v>70.621301775147941</v>
      </c>
      <c r="AM24" s="197">
        <v>74.581301775147935</v>
      </c>
      <c r="AN24" s="24">
        <v>2100</v>
      </c>
      <c r="AO24" s="254"/>
      <c r="AP24" s="1"/>
      <c r="AQ24" s="1"/>
    </row>
    <row r="25" spans="1:43">
      <c r="A25" s="254"/>
      <c r="B25" s="24">
        <v>2200</v>
      </c>
      <c r="C25" s="27"/>
      <c r="D25" s="186">
        <v>12.913609467455624</v>
      </c>
      <c r="E25" s="194">
        <v>13.943609467455625</v>
      </c>
      <c r="F25" s="183">
        <v>17.352662721893495</v>
      </c>
      <c r="G25" s="194">
        <v>18.192662721893498</v>
      </c>
      <c r="H25" s="183">
        <v>20.782840236686393</v>
      </c>
      <c r="I25" s="194">
        <v>22.777840236686391</v>
      </c>
      <c r="J25" s="183">
        <v>25.020118343195271</v>
      </c>
      <c r="K25" s="194">
        <v>26.30411834319527</v>
      </c>
      <c r="L25" s="183">
        <v>29.190138067061149</v>
      </c>
      <c r="M25" s="194">
        <v>31.090138067061154</v>
      </c>
      <c r="N25" s="183">
        <v>36.521301775147933</v>
      </c>
      <c r="O25" s="197">
        <v>40.536301775147933</v>
      </c>
      <c r="P25" s="186">
        <v>18.920000000000002</v>
      </c>
      <c r="Q25" s="194">
        <v>19.950000000000003</v>
      </c>
      <c r="R25" s="183">
        <v>23.056000000000001</v>
      </c>
      <c r="S25" s="194">
        <v>23.896000000000004</v>
      </c>
      <c r="T25" s="183">
        <v>29.612000000000002</v>
      </c>
      <c r="U25" s="194">
        <v>31.606999999999999</v>
      </c>
      <c r="V25" s="183">
        <v>36.96</v>
      </c>
      <c r="W25" s="194">
        <v>38.244</v>
      </c>
      <c r="X25" s="183">
        <v>50.072000000000003</v>
      </c>
      <c r="Y25" s="194">
        <v>51.972000000000008</v>
      </c>
      <c r="Z25" s="183">
        <v>54.692</v>
      </c>
      <c r="AA25" s="197">
        <v>58.707000000000001</v>
      </c>
      <c r="AB25" s="186">
        <v>26.434108527131784</v>
      </c>
      <c r="AC25" s="194">
        <v>27.464108527131785</v>
      </c>
      <c r="AD25" s="183">
        <v>33.316361634787405</v>
      </c>
      <c r="AE25" s="194">
        <v>34.156361634787409</v>
      </c>
      <c r="AF25" s="183">
        <v>41.449933489289485</v>
      </c>
      <c r="AG25" s="194">
        <v>43.444933489289483</v>
      </c>
      <c r="AH25" s="183">
        <v>52.868217054263567</v>
      </c>
      <c r="AI25" s="194">
        <v>54.152217054263566</v>
      </c>
      <c r="AJ25" s="183">
        <v>61.679586563307488</v>
      </c>
      <c r="AK25" s="194">
        <v>63.579586563307494</v>
      </c>
      <c r="AL25" s="183">
        <v>73.984220907297839</v>
      </c>
      <c r="AM25" s="197">
        <v>77.99922090729784</v>
      </c>
      <c r="AN25" s="24">
        <v>2200</v>
      </c>
      <c r="AO25" s="254"/>
      <c r="AP25" s="1"/>
      <c r="AQ25" s="1"/>
    </row>
    <row r="26" spans="1:43">
      <c r="A26" s="254"/>
      <c r="B26" s="24">
        <v>2300</v>
      </c>
      <c r="C26" s="27"/>
      <c r="D26" s="186">
        <v>13.500591715976334</v>
      </c>
      <c r="E26" s="194">
        <v>14.540591715976333</v>
      </c>
      <c r="F26" s="183">
        <v>18.141420118343198</v>
      </c>
      <c r="G26" s="194">
        <v>18.996420118343195</v>
      </c>
      <c r="H26" s="183">
        <v>21.727514792899413</v>
      </c>
      <c r="I26" s="194">
        <v>23.737514792899411</v>
      </c>
      <c r="J26" s="183">
        <v>26.157396449704148</v>
      </c>
      <c r="K26" s="194">
        <v>27.465396449704148</v>
      </c>
      <c r="L26" s="183">
        <v>30.516962524654836</v>
      </c>
      <c r="M26" s="194">
        <v>32.441962524654834</v>
      </c>
      <c r="N26" s="183">
        <v>38.181360946745571</v>
      </c>
      <c r="O26" s="197">
        <v>42.251360946745578</v>
      </c>
      <c r="P26" s="186">
        <v>19.78</v>
      </c>
      <c r="Q26" s="194">
        <v>20.82</v>
      </c>
      <c r="R26" s="183">
        <v>24.103999999999999</v>
      </c>
      <c r="S26" s="194">
        <v>24.958999999999996</v>
      </c>
      <c r="T26" s="183">
        <v>30.958000000000002</v>
      </c>
      <c r="U26" s="194">
        <v>32.968000000000004</v>
      </c>
      <c r="V26" s="183">
        <v>38.64</v>
      </c>
      <c r="W26" s="194">
        <v>39.948</v>
      </c>
      <c r="X26" s="183">
        <v>52.347999999999999</v>
      </c>
      <c r="Y26" s="194">
        <v>54.272999999999996</v>
      </c>
      <c r="Z26" s="183">
        <v>57.177999999999997</v>
      </c>
      <c r="AA26" s="197">
        <v>61.248000000000005</v>
      </c>
      <c r="AB26" s="186">
        <v>27.635658914728683</v>
      </c>
      <c r="AC26" s="194">
        <v>28.675658914728682</v>
      </c>
      <c r="AD26" s="183">
        <v>34.830741709095918</v>
      </c>
      <c r="AE26" s="194">
        <v>35.685741709095915</v>
      </c>
      <c r="AF26" s="183">
        <v>43.334021375166287</v>
      </c>
      <c r="AG26" s="194">
        <v>45.344021375166285</v>
      </c>
      <c r="AH26" s="183">
        <v>55.271317829457367</v>
      </c>
      <c r="AI26" s="194">
        <v>56.579317829457366</v>
      </c>
      <c r="AJ26" s="183">
        <v>64.483204134366929</v>
      </c>
      <c r="AK26" s="194">
        <v>66.408204134366926</v>
      </c>
      <c r="AL26" s="183">
        <v>77.347140039447737</v>
      </c>
      <c r="AM26" s="197">
        <v>81.417140039447744</v>
      </c>
      <c r="AN26" s="24">
        <v>2300</v>
      </c>
      <c r="AO26" s="254"/>
      <c r="AP26" s="1"/>
      <c r="AQ26" s="1"/>
    </row>
    <row r="27" spans="1:43">
      <c r="A27" s="254"/>
      <c r="B27" s="24">
        <v>2400</v>
      </c>
      <c r="C27" s="27"/>
      <c r="D27" s="186">
        <v>14.087573964497043</v>
      </c>
      <c r="E27" s="194">
        <v>15.137573964497044</v>
      </c>
      <c r="F27" s="183">
        <v>18.930177514792902</v>
      </c>
      <c r="G27" s="194">
        <v>19.8001775147929</v>
      </c>
      <c r="H27" s="183">
        <v>22.672189349112429</v>
      </c>
      <c r="I27" s="194">
        <v>24.697189349112428</v>
      </c>
      <c r="J27" s="183">
        <v>27.294674556213025</v>
      </c>
      <c r="K27" s="194">
        <v>28.626674556213025</v>
      </c>
      <c r="L27" s="183">
        <v>31.843786982248524</v>
      </c>
      <c r="M27" s="194">
        <v>33.793786982248527</v>
      </c>
      <c r="N27" s="183">
        <v>39.841420118343201</v>
      </c>
      <c r="O27" s="197">
        <v>43.966420118343201</v>
      </c>
      <c r="P27" s="186">
        <v>20.64</v>
      </c>
      <c r="Q27" s="194">
        <v>21.69</v>
      </c>
      <c r="R27" s="183">
        <v>25.152000000000001</v>
      </c>
      <c r="S27" s="194">
        <v>26.021999999999998</v>
      </c>
      <c r="T27" s="183">
        <v>32.304000000000002</v>
      </c>
      <c r="U27" s="194">
        <v>34.329000000000001</v>
      </c>
      <c r="V27" s="183">
        <v>40.32</v>
      </c>
      <c r="W27" s="194">
        <v>41.652000000000001</v>
      </c>
      <c r="X27" s="183">
        <v>54.624000000000009</v>
      </c>
      <c r="Y27" s="194">
        <v>56.574000000000012</v>
      </c>
      <c r="Z27" s="183">
        <v>59.664000000000001</v>
      </c>
      <c r="AA27" s="197">
        <v>63.789000000000001</v>
      </c>
      <c r="AB27" s="186">
        <v>28.837209302325583</v>
      </c>
      <c r="AC27" s="194">
        <v>29.887209302325584</v>
      </c>
      <c r="AD27" s="183">
        <v>36.345121783404437</v>
      </c>
      <c r="AE27" s="194">
        <v>37.215121783404435</v>
      </c>
      <c r="AF27" s="183">
        <v>45.218109261043082</v>
      </c>
      <c r="AG27" s="194">
        <v>47.243109261043081</v>
      </c>
      <c r="AH27" s="183">
        <v>57.674418604651166</v>
      </c>
      <c r="AI27" s="194">
        <v>59.006418604651167</v>
      </c>
      <c r="AJ27" s="183">
        <v>67.286821705426362</v>
      </c>
      <c r="AK27" s="194">
        <v>69.236821705426365</v>
      </c>
      <c r="AL27" s="183">
        <v>80.710059171597649</v>
      </c>
      <c r="AM27" s="197">
        <v>84.835059171597649</v>
      </c>
      <c r="AN27" s="24">
        <v>2400</v>
      </c>
      <c r="AO27" s="254"/>
      <c r="AP27" s="1"/>
      <c r="AQ27" s="1"/>
    </row>
    <row r="28" spans="1:43">
      <c r="A28" s="254"/>
      <c r="B28" s="24">
        <v>2500</v>
      </c>
      <c r="C28" s="27"/>
      <c r="D28" s="186">
        <v>14.674556213017754</v>
      </c>
      <c r="E28" s="194">
        <v>15.734556213017756</v>
      </c>
      <c r="F28" s="183">
        <v>19.718934911242606</v>
      </c>
      <c r="G28" s="194">
        <v>20.603934911242604</v>
      </c>
      <c r="H28" s="183">
        <v>23.616863905325445</v>
      </c>
      <c r="I28" s="194">
        <v>25.656863905325444</v>
      </c>
      <c r="J28" s="183">
        <v>28.431952662721898</v>
      </c>
      <c r="K28" s="194">
        <v>29.787952662721899</v>
      </c>
      <c r="L28" s="183">
        <v>33.170611439842219</v>
      </c>
      <c r="M28" s="194">
        <v>35.145611439842213</v>
      </c>
      <c r="N28" s="183">
        <v>41.501479289940832</v>
      </c>
      <c r="O28" s="197">
        <v>45.681479289940839</v>
      </c>
      <c r="P28" s="186">
        <v>21.5</v>
      </c>
      <c r="Q28" s="194">
        <v>22.560000000000002</v>
      </c>
      <c r="R28" s="183">
        <v>26.2</v>
      </c>
      <c r="S28" s="194">
        <v>27.084999999999997</v>
      </c>
      <c r="T28" s="183">
        <v>33.65</v>
      </c>
      <c r="U28" s="194">
        <v>35.69</v>
      </c>
      <c r="V28" s="183">
        <v>42</v>
      </c>
      <c r="W28" s="194">
        <v>43.356000000000002</v>
      </c>
      <c r="X28" s="183">
        <v>56.900000000000006</v>
      </c>
      <c r="Y28" s="194">
        <v>58.875</v>
      </c>
      <c r="Z28" s="183">
        <v>62.15</v>
      </c>
      <c r="AA28" s="197">
        <v>66.330000000000013</v>
      </c>
      <c r="AB28" s="186">
        <v>30.038759689922479</v>
      </c>
      <c r="AC28" s="194">
        <v>31.098759689922481</v>
      </c>
      <c r="AD28" s="183">
        <v>37.859501857712957</v>
      </c>
      <c r="AE28" s="194">
        <v>38.744501857712955</v>
      </c>
      <c r="AF28" s="183">
        <v>47.102197146919877</v>
      </c>
      <c r="AG28" s="194">
        <v>49.142197146919877</v>
      </c>
      <c r="AH28" s="183">
        <v>60.077519379844958</v>
      </c>
      <c r="AI28" s="194">
        <v>61.433519379844959</v>
      </c>
      <c r="AJ28" s="183">
        <v>70.090439276485796</v>
      </c>
      <c r="AK28" s="194">
        <v>72.06543927648579</v>
      </c>
      <c r="AL28" s="183">
        <v>84.072978303747547</v>
      </c>
      <c r="AM28" s="197">
        <v>88.252978303747554</v>
      </c>
      <c r="AN28" s="24">
        <v>2500</v>
      </c>
      <c r="AO28" s="254"/>
      <c r="AP28" s="1"/>
      <c r="AQ28" s="1"/>
    </row>
    <row r="29" spans="1:43">
      <c r="A29" s="254"/>
      <c r="B29" s="24">
        <v>2600</v>
      </c>
      <c r="C29" s="27"/>
      <c r="D29" s="186">
        <v>15.261538461538464</v>
      </c>
      <c r="E29" s="194">
        <v>16.331538461538464</v>
      </c>
      <c r="F29" s="183">
        <v>20.507692307692309</v>
      </c>
      <c r="G29" s="194">
        <v>21.407692307692308</v>
      </c>
      <c r="H29" s="183">
        <v>24.561538461538465</v>
      </c>
      <c r="I29" s="194">
        <v>26.616538461538465</v>
      </c>
      <c r="J29" s="183">
        <v>29.569230769230774</v>
      </c>
      <c r="K29" s="194">
        <v>30.94923076923077</v>
      </c>
      <c r="L29" s="183">
        <v>34.497435897435906</v>
      </c>
      <c r="M29" s="194">
        <v>36.497435897435906</v>
      </c>
      <c r="N29" s="183">
        <v>43.16153846153847</v>
      </c>
      <c r="O29" s="197">
        <v>47.396538461538469</v>
      </c>
      <c r="P29" s="186">
        <v>22.36</v>
      </c>
      <c r="Q29" s="194">
        <v>23.43</v>
      </c>
      <c r="R29" s="183">
        <v>27.248000000000001</v>
      </c>
      <c r="S29" s="194">
        <v>28.148</v>
      </c>
      <c r="T29" s="183">
        <v>34.996000000000002</v>
      </c>
      <c r="U29" s="194">
        <v>37.051000000000002</v>
      </c>
      <c r="V29" s="183">
        <v>43.68</v>
      </c>
      <c r="W29" s="194">
        <v>45.059999999999995</v>
      </c>
      <c r="X29" s="183">
        <v>59.176000000000009</v>
      </c>
      <c r="Y29" s="194">
        <v>61.176000000000009</v>
      </c>
      <c r="Z29" s="183">
        <v>64.635999999999996</v>
      </c>
      <c r="AA29" s="197">
        <v>68.870999999999995</v>
      </c>
      <c r="AB29" s="186">
        <v>31.240310077519378</v>
      </c>
      <c r="AC29" s="194">
        <v>32.310310077519375</v>
      </c>
      <c r="AD29" s="183">
        <v>39.373881932021476</v>
      </c>
      <c r="AE29" s="194">
        <v>40.273881932021474</v>
      </c>
      <c r="AF29" s="183">
        <v>48.986285032796665</v>
      </c>
      <c r="AG29" s="194">
        <v>51.041285032796665</v>
      </c>
      <c r="AH29" s="183">
        <v>62.480620155038757</v>
      </c>
      <c r="AI29" s="194">
        <v>63.860620155038752</v>
      </c>
      <c r="AJ29" s="183">
        <v>72.894056847545215</v>
      </c>
      <c r="AK29" s="194">
        <v>74.894056847545215</v>
      </c>
      <c r="AL29" s="183">
        <v>87.435897435897445</v>
      </c>
      <c r="AM29" s="197">
        <v>91.670897435897444</v>
      </c>
      <c r="AN29" s="24">
        <v>2600</v>
      </c>
      <c r="AO29" s="254"/>
      <c r="AP29" s="1"/>
      <c r="AQ29" s="1"/>
    </row>
    <row r="30" spans="1:43">
      <c r="A30" s="254"/>
      <c r="B30" s="24">
        <v>2700</v>
      </c>
      <c r="C30" s="27"/>
      <c r="D30" s="186">
        <v>15.848520710059175</v>
      </c>
      <c r="E30" s="194">
        <v>16.928520710059175</v>
      </c>
      <c r="F30" s="183">
        <v>21.296449704142013</v>
      </c>
      <c r="G30" s="194">
        <v>22.211449704142012</v>
      </c>
      <c r="H30" s="183">
        <v>25.506213017751485</v>
      </c>
      <c r="I30" s="194">
        <v>27.576213017751485</v>
      </c>
      <c r="J30" s="183">
        <v>30.706508875739651</v>
      </c>
      <c r="K30" s="194">
        <v>32.110508875739647</v>
      </c>
      <c r="L30" s="183">
        <v>35.824260355029594</v>
      </c>
      <c r="M30" s="194">
        <v>37.8492603550296</v>
      </c>
      <c r="N30" s="183">
        <v>44.821597633136101</v>
      </c>
      <c r="O30" s="197">
        <v>49.111597633136107</v>
      </c>
      <c r="P30" s="186">
        <v>23.22</v>
      </c>
      <c r="Q30" s="194">
        <v>24.299999999999997</v>
      </c>
      <c r="R30" s="183">
        <v>28.295999999999999</v>
      </c>
      <c r="S30" s="194">
        <v>29.210999999999999</v>
      </c>
      <c r="T30" s="183">
        <v>36.341999999999999</v>
      </c>
      <c r="U30" s="194">
        <v>38.411999999999999</v>
      </c>
      <c r="V30" s="183">
        <v>45.36</v>
      </c>
      <c r="W30" s="194">
        <v>46.763999999999996</v>
      </c>
      <c r="X30" s="183">
        <v>61.452000000000005</v>
      </c>
      <c r="Y30" s="194">
        <v>63.477000000000011</v>
      </c>
      <c r="Z30" s="183">
        <v>67.122</v>
      </c>
      <c r="AA30" s="197">
        <v>71.412000000000006</v>
      </c>
      <c r="AB30" s="186">
        <v>32.441860465116278</v>
      </c>
      <c r="AC30" s="194">
        <v>33.521860465116276</v>
      </c>
      <c r="AD30" s="183">
        <v>40.888262006329995</v>
      </c>
      <c r="AE30" s="194">
        <v>41.803262006329994</v>
      </c>
      <c r="AF30" s="183">
        <v>50.870372918673468</v>
      </c>
      <c r="AG30" s="194">
        <v>52.940372918673468</v>
      </c>
      <c r="AH30" s="183">
        <v>64.883720930232556</v>
      </c>
      <c r="AI30" s="194">
        <v>66.287720930232553</v>
      </c>
      <c r="AJ30" s="183">
        <v>75.697674418604649</v>
      </c>
      <c r="AK30" s="194">
        <v>77.722674418604655</v>
      </c>
      <c r="AL30" s="183">
        <v>90.798816568047357</v>
      </c>
      <c r="AM30" s="197">
        <v>95.088816568047363</v>
      </c>
      <c r="AN30" s="24">
        <v>2700</v>
      </c>
      <c r="AO30" s="254"/>
      <c r="AP30" s="1"/>
      <c r="AQ30" s="1"/>
    </row>
    <row r="31" spans="1:43">
      <c r="A31" s="254"/>
      <c r="B31" s="24">
        <v>2800</v>
      </c>
      <c r="C31" s="27"/>
      <c r="D31" s="186">
        <v>16.435502958579885</v>
      </c>
      <c r="E31" s="194">
        <v>17.525502958579889</v>
      </c>
      <c r="F31" s="183">
        <v>22.085207100591717</v>
      </c>
      <c r="G31" s="194">
        <v>23.015207100591716</v>
      </c>
      <c r="H31" s="183">
        <v>26.450887573964501</v>
      </c>
      <c r="I31" s="194">
        <v>28.535887573964501</v>
      </c>
      <c r="J31" s="183">
        <v>31.843786982248524</v>
      </c>
      <c r="K31" s="194">
        <v>33.271786982248521</v>
      </c>
      <c r="L31" s="183">
        <v>37.151084812623282</v>
      </c>
      <c r="M31" s="194">
        <v>39.201084812623279</v>
      </c>
      <c r="N31" s="183">
        <v>46.481656804733731</v>
      </c>
      <c r="O31" s="197">
        <v>50.82665680473373</v>
      </c>
      <c r="P31" s="186">
        <v>24.08</v>
      </c>
      <c r="Q31" s="194">
        <v>25.17</v>
      </c>
      <c r="R31" s="183">
        <v>29.344000000000001</v>
      </c>
      <c r="S31" s="194">
        <v>30.274000000000001</v>
      </c>
      <c r="T31" s="183">
        <v>37.688000000000002</v>
      </c>
      <c r="U31" s="194">
        <v>39.773000000000003</v>
      </c>
      <c r="V31" s="183">
        <v>47.04</v>
      </c>
      <c r="W31" s="194">
        <v>48.467999999999996</v>
      </c>
      <c r="X31" s="183">
        <v>63.728000000000009</v>
      </c>
      <c r="Y31" s="194">
        <v>65.778000000000006</v>
      </c>
      <c r="Z31" s="183">
        <v>69.608000000000004</v>
      </c>
      <c r="AA31" s="197">
        <v>73.953000000000003</v>
      </c>
      <c r="AB31" s="186">
        <v>33.643410852713181</v>
      </c>
      <c r="AC31" s="194">
        <v>34.733410852713185</v>
      </c>
      <c r="AD31" s="183">
        <v>42.402642080638515</v>
      </c>
      <c r="AE31" s="194">
        <v>43.332642080638514</v>
      </c>
      <c r="AF31" s="183">
        <v>52.754460804550263</v>
      </c>
      <c r="AG31" s="194">
        <v>54.839460804550264</v>
      </c>
      <c r="AH31" s="183">
        <v>67.286821705426362</v>
      </c>
      <c r="AI31" s="194">
        <v>68.71482170542636</v>
      </c>
      <c r="AJ31" s="183">
        <v>78.501291989664082</v>
      </c>
      <c r="AK31" s="194">
        <v>80.55129198966408</v>
      </c>
      <c r="AL31" s="183">
        <v>94.161735700197255</v>
      </c>
      <c r="AM31" s="197">
        <v>98.506735700197254</v>
      </c>
      <c r="AN31" s="24">
        <v>2800</v>
      </c>
      <c r="AO31" s="254"/>
      <c r="AP31" s="1"/>
      <c r="AQ31" s="1"/>
    </row>
    <row r="32" spans="1:43">
      <c r="A32" s="254"/>
      <c r="B32" s="25">
        <v>2900</v>
      </c>
      <c r="C32" s="28"/>
      <c r="D32" s="186">
        <v>17.022485207100594</v>
      </c>
      <c r="E32" s="194">
        <v>18.122485207100596</v>
      </c>
      <c r="F32" s="183">
        <v>22.87396449704142</v>
      </c>
      <c r="G32" s="194">
        <v>23.818964497041421</v>
      </c>
      <c r="H32" s="183">
        <v>27.395562130177517</v>
      </c>
      <c r="I32" s="194">
        <v>29.495562130177518</v>
      </c>
      <c r="J32" s="183">
        <v>32.981065088757404</v>
      </c>
      <c r="K32" s="194">
        <v>34.433065088757402</v>
      </c>
      <c r="L32" s="183">
        <v>38.477909270216969</v>
      </c>
      <c r="M32" s="194">
        <v>40.552909270216972</v>
      </c>
      <c r="N32" s="183">
        <v>48.141715976331369</v>
      </c>
      <c r="O32" s="197">
        <v>52.541715976331375</v>
      </c>
      <c r="P32" s="186">
        <v>24.94</v>
      </c>
      <c r="Q32" s="194">
        <v>26.040000000000003</v>
      </c>
      <c r="R32" s="183">
        <v>30.391999999999999</v>
      </c>
      <c r="S32" s="194">
        <v>31.337</v>
      </c>
      <c r="T32" s="183">
        <v>39.033999999999999</v>
      </c>
      <c r="U32" s="194">
        <v>41.134</v>
      </c>
      <c r="V32" s="183">
        <v>48.72</v>
      </c>
      <c r="W32" s="194">
        <v>50.171999999999997</v>
      </c>
      <c r="X32" s="183">
        <v>66.004000000000005</v>
      </c>
      <c r="Y32" s="194">
        <v>68.079000000000008</v>
      </c>
      <c r="Z32" s="183">
        <v>72.093999999999994</v>
      </c>
      <c r="AA32" s="197">
        <v>76.494</v>
      </c>
      <c r="AB32" s="186">
        <v>34.844961240310084</v>
      </c>
      <c r="AC32" s="194">
        <v>35.944961240310086</v>
      </c>
      <c r="AD32" s="183">
        <v>43.917022154947034</v>
      </c>
      <c r="AE32" s="194">
        <v>44.862022154947034</v>
      </c>
      <c r="AF32" s="183">
        <v>54.638548690427058</v>
      </c>
      <c r="AG32" s="194">
        <v>56.738548690427059</v>
      </c>
      <c r="AH32" s="183">
        <v>69.689922480620169</v>
      </c>
      <c r="AI32" s="194">
        <v>71.141922480620167</v>
      </c>
      <c r="AJ32" s="183">
        <v>81.304909560723516</v>
      </c>
      <c r="AK32" s="194">
        <v>83.379909560723519</v>
      </c>
      <c r="AL32" s="183">
        <v>97.524654832347153</v>
      </c>
      <c r="AM32" s="197">
        <v>101.92465483234716</v>
      </c>
      <c r="AN32" s="25">
        <v>2900</v>
      </c>
      <c r="AO32" s="254"/>
      <c r="AP32" s="1"/>
      <c r="AQ32" s="1"/>
    </row>
    <row r="33" spans="1:43" ht="15.75" thickBot="1">
      <c r="A33" s="255"/>
      <c r="B33" s="26">
        <v>3000</v>
      </c>
      <c r="C33" s="29"/>
      <c r="D33" s="187">
        <v>17.609467455621303</v>
      </c>
      <c r="E33" s="195">
        <v>18.719467455621302</v>
      </c>
      <c r="F33" s="188">
        <v>23.662721893491128</v>
      </c>
      <c r="G33" s="195">
        <v>24.622721893491128</v>
      </c>
      <c r="H33" s="188">
        <v>28.340236686390536</v>
      </c>
      <c r="I33" s="195">
        <v>30.455236686390531</v>
      </c>
      <c r="J33" s="188">
        <v>34.118343195266277</v>
      </c>
      <c r="K33" s="195">
        <v>35.594343195266276</v>
      </c>
      <c r="L33" s="188">
        <v>39.804733727810657</v>
      </c>
      <c r="M33" s="195">
        <v>41.904733727810651</v>
      </c>
      <c r="N33" s="188">
        <v>49.801775147929</v>
      </c>
      <c r="O33" s="198">
        <v>54.256775147928998</v>
      </c>
      <c r="P33" s="187">
        <v>25.8</v>
      </c>
      <c r="Q33" s="195">
        <v>26.91</v>
      </c>
      <c r="R33" s="188">
        <v>31.44</v>
      </c>
      <c r="S33" s="195">
        <v>32.400000000000006</v>
      </c>
      <c r="T33" s="188">
        <v>40.380000000000003</v>
      </c>
      <c r="U33" s="195">
        <v>42.494999999999997</v>
      </c>
      <c r="V33" s="188">
        <v>50.4</v>
      </c>
      <c r="W33" s="195">
        <v>51.875999999999998</v>
      </c>
      <c r="X33" s="188">
        <v>68.28</v>
      </c>
      <c r="Y33" s="195">
        <v>70.38</v>
      </c>
      <c r="Z33" s="188">
        <v>74.58</v>
      </c>
      <c r="AA33" s="198">
        <v>79.034999999999997</v>
      </c>
      <c r="AB33" s="187">
        <v>36.04651162790698</v>
      </c>
      <c r="AC33" s="195">
        <v>37.15651162790698</v>
      </c>
      <c r="AD33" s="188">
        <v>45.431402229255546</v>
      </c>
      <c r="AE33" s="195">
        <v>46.391402229255547</v>
      </c>
      <c r="AF33" s="188">
        <v>56.522636576303846</v>
      </c>
      <c r="AG33" s="195">
        <v>58.637636576303841</v>
      </c>
      <c r="AH33" s="188">
        <v>72.093023255813961</v>
      </c>
      <c r="AI33" s="195">
        <v>73.56902325581396</v>
      </c>
      <c r="AJ33" s="188">
        <v>84.108527131782949</v>
      </c>
      <c r="AK33" s="195">
        <v>86.208527131782944</v>
      </c>
      <c r="AL33" s="188">
        <v>100.88757396449705</v>
      </c>
      <c r="AM33" s="198">
        <v>105.34257396449705</v>
      </c>
      <c r="AN33" s="26">
        <v>3000</v>
      </c>
      <c r="AO33" s="255"/>
      <c r="AP33" s="1"/>
      <c r="AQ33" s="1"/>
    </row>
    <row r="34" spans="1:43">
      <c r="A34" s="4"/>
      <c r="B34" s="181"/>
      <c r="C34" s="181"/>
      <c r="D34" s="182"/>
      <c r="E34" s="182"/>
      <c r="F34" s="182"/>
      <c r="G34" s="182"/>
      <c r="H34" s="182"/>
      <c r="I34" s="182"/>
      <c r="J34" s="182"/>
      <c r="K34" s="182"/>
      <c r="L34" s="182"/>
      <c r="M34" s="182"/>
      <c r="N34" s="182"/>
      <c r="O34" s="182"/>
      <c r="P34" s="182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"/>
      <c r="AO34" s="182"/>
      <c r="AP34" s="1"/>
      <c r="AQ34" s="1"/>
    </row>
    <row r="35" spans="1:43">
      <c r="A35" s="4"/>
      <c r="B35" s="181"/>
      <c r="C35" s="181"/>
      <c r="D35" s="182"/>
      <c r="E35" s="182"/>
      <c r="F35" s="182"/>
      <c r="G35" s="182"/>
      <c r="H35" s="182"/>
      <c r="I35" s="182"/>
      <c r="J35" s="182"/>
      <c r="K35" s="182"/>
      <c r="L35" s="182"/>
      <c r="M35" s="182"/>
      <c r="N35" s="182"/>
      <c r="O35" s="182"/>
      <c r="P35" s="182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"/>
      <c r="AO35" s="182"/>
      <c r="AP35" s="1"/>
      <c r="AQ35" s="1"/>
    </row>
    <row r="36" spans="1:43" ht="15.75" thickBot="1">
      <c r="A36" s="4"/>
      <c r="B36" s="181"/>
      <c r="C36" s="181"/>
      <c r="D36" s="182"/>
      <c r="E36" s="182"/>
      <c r="F36" s="182"/>
      <c r="G36" s="182"/>
      <c r="H36" s="182"/>
      <c r="I36" s="182"/>
      <c r="J36" s="182"/>
      <c r="K36" s="182"/>
      <c r="L36" s="182"/>
      <c r="M36" s="182"/>
      <c r="N36" s="182"/>
      <c r="O36" s="182"/>
      <c r="P36" s="182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"/>
      <c r="AO36" s="182"/>
      <c r="AP36" s="1"/>
      <c r="AQ36" s="1"/>
    </row>
    <row r="37" spans="1:43" ht="15.75" thickBot="1">
      <c r="B37" s="243" t="s">
        <v>55</v>
      </c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4"/>
      <c r="N37" s="244"/>
      <c r="O37" s="244"/>
      <c r="P37" s="244"/>
      <c r="Q37" s="244"/>
      <c r="R37" s="244"/>
      <c r="S37" s="244"/>
      <c r="T37" s="244"/>
      <c r="U37" s="244"/>
      <c r="V37" s="244"/>
      <c r="W37" s="244"/>
      <c r="X37" s="244"/>
      <c r="Y37" s="244"/>
      <c r="Z37" s="244"/>
      <c r="AA37" s="244"/>
      <c r="AB37" s="244"/>
      <c r="AC37" s="244"/>
      <c r="AD37" s="244"/>
      <c r="AE37" s="244"/>
      <c r="AF37" s="244"/>
      <c r="AG37" s="244"/>
      <c r="AH37" s="244"/>
      <c r="AI37" s="244"/>
      <c r="AJ37" s="244"/>
      <c r="AK37" s="244"/>
      <c r="AL37" s="244"/>
      <c r="AM37" s="244"/>
      <c r="AN37" s="245"/>
      <c r="AP37" s="1"/>
      <c r="AQ37" s="1"/>
    </row>
    <row r="38" spans="1:43" ht="16.5" thickBot="1">
      <c r="A38" s="3"/>
      <c r="B38" s="256" t="s">
        <v>34</v>
      </c>
      <c r="C38" s="257"/>
      <c r="D38" s="248" t="s">
        <v>18</v>
      </c>
      <c r="E38" s="249"/>
      <c r="F38" s="249"/>
      <c r="G38" s="249"/>
      <c r="H38" s="249"/>
      <c r="I38" s="249"/>
      <c r="J38" s="249"/>
      <c r="K38" s="249"/>
      <c r="L38" s="249"/>
      <c r="M38" s="249"/>
      <c r="N38" s="249"/>
      <c r="O38" s="250"/>
      <c r="P38" s="241" t="s">
        <v>19</v>
      </c>
      <c r="Q38" s="258"/>
      <c r="R38" s="258"/>
      <c r="S38" s="258"/>
      <c r="T38" s="258"/>
      <c r="U38" s="258"/>
      <c r="V38" s="258"/>
      <c r="W38" s="258"/>
      <c r="X38" s="258"/>
      <c r="Y38" s="258"/>
      <c r="Z38" s="258"/>
      <c r="AA38" s="242"/>
      <c r="AB38" s="241" t="s">
        <v>98</v>
      </c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42"/>
      <c r="AN38" s="159" t="s">
        <v>34</v>
      </c>
      <c r="AO38" s="3"/>
      <c r="AP38" s="1"/>
      <c r="AQ38" s="1"/>
    </row>
    <row r="39" spans="1:43" ht="16.5" thickBot="1">
      <c r="A39" s="3"/>
      <c r="B39" s="155"/>
      <c r="C39" s="156"/>
      <c r="D39" s="241">
        <v>300</v>
      </c>
      <c r="E39" s="242"/>
      <c r="F39" s="241">
        <v>400</v>
      </c>
      <c r="G39" s="242"/>
      <c r="H39" s="241">
        <v>500</v>
      </c>
      <c r="I39" s="242"/>
      <c r="J39" s="241">
        <v>600</v>
      </c>
      <c r="K39" s="242"/>
      <c r="L39" s="241">
        <v>800</v>
      </c>
      <c r="M39" s="242"/>
      <c r="N39" s="241">
        <v>900</v>
      </c>
      <c r="O39" s="242"/>
      <c r="P39" s="241">
        <v>300</v>
      </c>
      <c r="Q39" s="242"/>
      <c r="R39" s="241">
        <v>400</v>
      </c>
      <c r="S39" s="242"/>
      <c r="T39" s="241">
        <v>500</v>
      </c>
      <c r="U39" s="242"/>
      <c r="V39" s="241">
        <v>600</v>
      </c>
      <c r="W39" s="242"/>
      <c r="X39" s="241">
        <v>800</v>
      </c>
      <c r="Y39" s="242"/>
      <c r="Z39" s="241">
        <v>900</v>
      </c>
      <c r="AA39" s="242"/>
      <c r="AB39" s="241">
        <v>300</v>
      </c>
      <c r="AC39" s="242"/>
      <c r="AD39" s="241">
        <v>400</v>
      </c>
      <c r="AE39" s="242"/>
      <c r="AF39" s="241">
        <v>500</v>
      </c>
      <c r="AG39" s="242"/>
      <c r="AH39" s="241">
        <v>600</v>
      </c>
      <c r="AI39" s="242"/>
      <c r="AJ39" s="241">
        <v>800</v>
      </c>
      <c r="AK39" s="242"/>
      <c r="AL39" s="241">
        <v>900</v>
      </c>
      <c r="AM39" s="242"/>
      <c r="AN39" s="160"/>
      <c r="AO39" s="3"/>
      <c r="AP39" s="1"/>
      <c r="AQ39" s="1"/>
    </row>
    <row r="40" spans="1:43" ht="16.5" thickBot="1">
      <c r="A40" s="3"/>
      <c r="B40" s="251" t="s">
        <v>56</v>
      </c>
      <c r="C40" s="252"/>
      <c r="D40" s="157" t="s">
        <v>109</v>
      </c>
      <c r="E40" s="158" t="s">
        <v>110</v>
      </c>
      <c r="F40" s="157" t="s">
        <v>109</v>
      </c>
      <c r="G40" s="158" t="s">
        <v>110</v>
      </c>
      <c r="H40" s="157" t="s">
        <v>109</v>
      </c>
      <c r="I40" s="158" t="s">
        <v>110</v>
      </c>
      <c r="J40" s="157" t="s">
        <v>109</v>
      </c>
      <c r="K40" s="158" t="s">
        <v>110</v>
      </c>
      <c r="L40" s="157" t="s">
        <v>109</v>
      </c>
      <c r="M40" s="158" t="s">
        <v>110</v>
      </c>
      <c r="N40" s="157" t="s">
        <v>109</v>
      </c>
      <c r="O40" s="158" t="s">
        <v>110</v>
      </c>
      <c r="P40" s="157" t="s">
        <v>109</v>
      </c>
      <c r="Q40" s="158" t="s">
        <v>110</v>
      </c>
      <c r="R40" s="157" t="s">
        <v>109</v>
      </c>
      <c r="S40" s="158" t="s">
        <v>110</v>
      </c>
      <c r="T40" s="157" t="s">
        <v>109</v>
      </c>
      <c r="U40" s="158" t="s">
        <v>110</v>
      </c>
      <c r="V40" s="157" t="s">
        <v>109</v>
      </c>
      <c r="W40" s="158" t="s">
        <v>110</v>
      </c>
      <c r="X40" s="157" t="s">
        <v>109</v>
      </c>
      <c r="Y40" s="158" t="s">
        <v>110</v>
      </c>
      <c r="Z40" s="157" t="s">
        <v>109</v>
      </c>
      <c r="AA40" s="158" t="s">
        <v>110</v>
      </c>
      <c r="AB40" s="157" t="s">
        <v>109</v>
      </c>
      <c r="AC40" s="158" t="s">
        <v>110</v>
      </c>
      <c r="AD40" s="157" t="s">
        <v>109</v>
      </c>
      <c r="AE40" s="158" t="s">
        <v>110</v>
      </c>
      <c r="AF40" s="157" t="s">
        <v>109</v>
      </c>
      <c r="AG40" s="158" t="s">
        <v>110</v>
      </c>
      <c r="AH40" s="157" t="s">
        <v>109</v>
      </c>
      <c r="AI40" s="158" t="s">
        <v>110</v>
      </c>
      <c r="AJ40" s="157" t="s">
        <v>109</v>
      </c>
      <c r="AK40" s="158" t="s">
        <v>110</v>
      </c>
      <c r="AL40" s="157" t="s">
        <v>109</v>
      </c>
      <c r="AM40" s="158" t="s">
        <v>110</v>
      </c>
      <c r="AN40" s="160" t="s">
        <v>56</v>
      </c>
      <c r="AO40" s="3"/>
      <c r="AP40" s="1"/>
      <c r="AQ40" s="1"/>
    </row>
    <row r="41" spans="1:43" ht="15" customHeight="1">
      <c r="A41" s="253" t="s">
        <v>36</v>
      </c>
      <c r="B41" s="24">
        <v>400</v>
      </c>
      <c r="C41" s="27"/>
      <c r="D41" s="184">
        <v>5.54</v>
      </c>
      <c r="E41" s="193">
        <v>6.12</v>
      </c>
      <c r="F41" s="185">
        <v>7.4</v>
      </c>
      <c r="G41" s="193">
        <v>7.8000000000000007</v>
      </c>
      <c r="H41" s="185">
        <v>8.8919999999999995</v>
      </c>
      <c r="I41" s="193">
        <v>10.061999999999999</v>
      </c>
      <c r="J41" s="185">
        <v>10.848000000000001</v>
      </c>
      <c r="K41" s="193">
        <v>11.448</v>
      </c>
      <c r="L41" s="185">
        <v>14.419999999999998</v>
      </c>
      <c r="M41" s="193">
        <v>15.419999999999998</v>
      </c>
      <c r="N41" s="185">
        <v>16.084</v>
      </c>
      <c r="O41" s="196">
        <v>18.173999999999999</v>
      </c>
      <c r="P41" s="184">
        <v>6.88</v>
      </c>
      <c r="Q41" s="193">
        <v>7.46</v>
      </c>
      <c r="R41" s="185">
        <v>8.3840000000000003</v>
      </c>
      <c r="S41" s="193">
        <v>8.7840000000000007</v>
      </c>
      <c r="T41" s="185">
        <v>10.34</v>
      </c>
      <c r="U41" s="193">
        <v>11.51</v>
      </c>
      <c r="V41" s="185">
        <v>13</v>
      </c>
      <c r="W41" s="193">
        <v>13.6</v>
      </c>
      <c r="X41" s="185">
        <v>17.436</v>
      </c>
      <c r="Y41" s="193">
        <v>18.436</v>
      </c>
      <c r="Z41" s="185">
        <v>19.372</v>
      </c>
      <c r="AA41" s="196">
        <v>21.462</v>
      </c>
      <c r="AB41" s="184">
        <v>9.5280000000000005</v>
      </c>
      <c r="AC41" s="193">
        <v>10.108000000000001</v>
      </c>
      <c r="AD41" s="185">
        <v>11.096</v>
      </c>
      <c r="AE41" s="193">
        <v>11.496</v>
      </c>
      <c r="AF41" s="185">
        <v>16.091999999999999</v>
      </c>
      <c r="AG41" s="193">
        <v>17.262</v>
      </c>
      <c r="AH41" s="185">
        <v>19.420000000000002</v>
      </c>
      <c r="AI41" s="193">
        <v>20.020000000000003</v>
      </c>
      <c r="AJ41" s="185">
        <v>25.931999999999999</v>
      </c>
      <c r="AK41" s="193">
        <v>26.931999999999999</v>
      </c>
      <c r="AL41" s="185">
        <v>28.936</v>
      </c>
      <c r="AM41" s="196">
        <v>31.026</v>
      </c>
      <c r="AN41" s="24">
        <v>400</v>
      </c>
      <c r="AO41" s="253" t="s">
        <v>36</v>
      </c>
      <c r="AP41" s="1"/>
      <c r="AQ41" s="1"/>
    </row>
    <row r="42" spans="1:43">
      <c r="A42" s="254"/>
      <c r="B42" s="24">
        <v>500</v>
      </c>
      <c r="C42" s="27"/>
      <c r="D42" s="186">
        <v>6.9249999999999998</v>
      </c>
      <c r="E42" s="194">
        <v>7.5149999999999997</v>
      </c>
      <c r="F42" s="183">
        <v>9.25</v>
      </c>
      <c r="G42" s="194">
        <v>9.6649999999999991</v>
      </c>
      <c r="H42" s="183">
        <v>11.115</v>
      </c>
      <c r="I42" s="194">
        <v>12.3</v>
      </c>
      <c r="J42" s="183">
        <v>13.56</v>
      </c>
      <c r="K42" s="194">
        <v>14.184000000000001</v>
      </c>
      <c r="L42" s="183">
        <v>18.024999999999999</v>
      </c>
      <c r="M42" s="194">
        <v>19.049999999999997</v>
      </c>
      <c r="N42" s="183">
        <v>20.105</v>
      </c>
      <c r="O42" s="197">
        <v>22.25</v>
      </c>
      <c r="P42" s="186">
        <v>8.6</v>
      </c>
      <c r="Q42" s="194">
        <v>9.19</v>
      </c>
      <c r="R42" s="183">
        <v>10.48</v>
      </c>
      <c r="S42" s="194">
        <v>10.895</v>
      </c>
      <c r="T42" s="183">
        <v>12.925000000000001</v>
      </c>
      <c r="U42" s="194">
        <v>14.110000000000001</v>
      </c>
      <c r="V42" s="183">
        <v>16.25</v>
      </c>
      <c r="W42" s="194">
        <v>16.874000000000002</v>
      </c>
      <c r="X42" s="183">
        <v>21.795000000000002</v>
      </c>
      <c r="Y42" s="194">
        <v>22.82</v>
      </c>
      <c r="Z42" s="183">
        <v>24.215</v>
      </c>
      <c r="AA42" s="197">
        <v>26.36</v>
      </c>
      <c r="AB42" s="186">
        <v>11.91</v>
      </c>
      <c r="AC42" s="194">
        <v>12.5</v>
      </c>
      <c r="AD42" s="183">
        <v>13.87</v>
      </c>
      <c r="AE42" s="194">
        <v>14.284999999999998</v>
      </c>
      <c r="AF42" s="183">
        <v>20.114999999999998</v>
      </c>
      <c r="AG42" s="194">
        <v>21.299999999999997</v>
      </c>
      <c r="AH42" s="183">
        <v>24.274999999999999</v>
      </c>
      <c r="AI42" s="194">
        <v>24.899000000000001</v>
      </c>
      <c r="AJ42" s="183">
        <v>32.414999999999999</v>
      </c>
      <c r="AK42" s="194">
        <v>33.44</v>
      </c>
      <c r="AL42" s="183">
        <v>36.17</v>
      </c>
      <c r="AM42" s="197">
        <v>38.314999999999998</v>
      </c>
      <c r="AN42" s="24">
        <v>500</v>
      </c>
      <c r="AO42" s="254"/>
      <c r="AP42" s="1"/>
      <c r="AQ42" s="1"/>
    </row>
    <row r="43" spans="1:43">
      <c r="A43" s="254"/>
      <c r="B43" s="24">
        <v>600</v>
      </c>
      <c r="C43" s="27"/>
      <c r="D43" s="186">
        <v>8.31</v>
      </c>
      <c r="E43" s="194">
        <v>8.91</v>
      </c>
      <c r="F43" s="183">
        <v>11.1</v>
      </c>
      <c r="G43" s="194">
        <v>11.53</v>
      </c>
      <c r="H43" s="183">
        <v>13.337999999999999</v>
      </c>
      <c r="I43" s="194">
        <v>14.537999999999998</v>
      </c>
      <c r="J43" s="183">
        <v>16.271999999999998</v>
      </c>
      <c r="K43" s="194">
        <v>16.919999999999998</v>
      </c>
      <c r="L43" s="183">
        <v>21.63</v>
      </c>
      <c r="M43" s="194">
        <v>22.68</v>
      </c>
      <c r="N43" s="183">
        <v>24.126000000000001</v>
      </c>
      <c r="O43" s="197">
        <v>26.326000000000001</v>
      </c>
      <c r="P43" s="186">
        <v>10.32</v>
      </c>
      <c r="Q43" s="194">
        <v>10.92</v>
      </c>
      <c r="R43" s="183">
        <v>12.576000000000001</v>
      </c>
      <c r="S43" s="194">
        <v>13.006</v>
      </c>
      <c r="T43" s="183">
        <v>15.51</v>
      </c>
      <c r="U43" s="194">
        <v>16.71</v>
      </c>
      <c r="V43" s="183">
        <v>19.5</v>
      </c>
      <c r="W43" s="194">
        <v>20.148</v>
      </c>
      <c r="X43" s="183">
        <v>26.154000000000003</v>
      </c>
      <c r="Y43" s="194">
        <v>27.204000000000004</v>
      </c>
      <c r="Z43" s="183">
        <v>29.058</v>
      </c>
      <c r="AA43" s="197">
        <v>31.257999999999999</v>
      </c>
      <c r="AB43" s="186">
        <v>14.292</v>
      </c>
      <c r="AC43" s="194">
        <v>14.891999999999999</v>
      </c>
      <c r="AD43" s="183">
        <v>16.643999999999998</v>
      </c>
      <c r="AE43" s="194">
        <v>17.073999999999998</v>
      </c>
      <c r="AF43" s="183">
        <v>24.137999999999998</v>
      </c>
      <c r="AG43" s="194">
        <v>25.337999999999997</v>
      </c>
      <c r="AH43" s="183">
        <v>29.13</v>
      </c>
      <c r="AI43" s="194">
        <v>29.777999999999999</v>
      </c>
      <c r="AJ43" s="183">
        <v>38.898000000000003</v>
      </c>
      <c r="AK43" s="194">
        <v>39.948000000000008</v>
      </c>
      <c r="AL43" s="183">
        <v>43.404000000000003</v>
      </c>
      <c r="AM43" s="197">
        <v>45.603999999999999</v>
      </c>
      <c r="AN43" s="24">
        <v>600</v>
      </c>
      <c r="AO43" s="254"/>
      <c r="AP43" s="1"/>
      <c r="AQ43" s="1"/>
    </row>
    <row r="44" spans="1:43">
      <c r="A44" s="254"/>
      <c r="B44" s="24">
        <v>700</v>
      </c>
      <c r="C44" s="27"/>
      <c r="D44" s="186">
        <v>9.6950000000000003</v>
      </c>
      <c r="E44" s="194">
        <v>10.305</v>
      </c>
      <c r="F44" s="183">
        <v>12.95</v>
      </c>
      <c r="G44" s="194">
        <v>13.395</v>
      </c>
      <c r="H44" s="183">
        <v>15.561</v>
      </c>
      <c r="I44" s="194">
        <v>16.776</v>
      </c>
      <c r="J44" s="183">
        <v>18.984000000000002</v>
      </c>
      <c r="K44" s="194">
        <v>19.656000000000002</v>
      </c>
      <c r="L44" s="183">
        <v>25.234999999999996</v>
      </c>
      <c r="M44" s="194">
        <v>26.309999999999995</v>
      </c>
      <c r="N44" s="183">
        <v>28.146999999999998</v>
      </c>
      <c r="O44" s="197">
        <v>30.401999999999997</v>
      </c>
      <c r="P44" s="186">
        <v>12.04</v>
      </c>
      <c r="Q44" s="194">
        <v>12.649999999999999</v>
      </c>
      <c r="R44" s="183">
        <v>14.672000000000001</v>
      </c>
      <c r="S44" s="194">
        <v>15.117000000000001</v>
      </c>
      <c r="T44" s="183">
        <v>18.094999999999999</v>
      </c>
      <c r="U44" s="194">
        <v>19.309999999999999</v>
      </c>
      <c r="V44" s="183">
        <v>22.75</v>
      </c>
      <c r="W44" s="194">
        <v>23.422000000000001</v>
      </c>
      <c r="X44" s="183">
        <v>30.513000000000005</v>
      </c>
      <c r="Y44" s="194">
        <v>31.588000000000005</v>
      </c>
      <c r="Z44" s="183">
        <v>33.901000000000003</v>
      </c>
      <c r="AA44" s="197">
        <v>36.156000000000006</v>
      </c>
      <c r="AB44" s="186">
        <v>16.673999999999999</v>
      </c>
      <c r="AC44" s="194">
        <v>17.283999999999999</v>
      </c>
      <c r="AD44" s="183">
        <v>19.417999999999999</v>
      </c>
      <c r="AE44" s="194">
        <v>19.863</v>
      </c>
      <c r="AF44" s="183">
        <v>28.160999999999998</v>
      </c>
      <c r="AG44" s="194">
        <v>29.375999999999998</v>
      </c>
      <c r="AH44" s="183">
        <v>33.984999999999999</v>
      </c>
      <c r="AI44" s="194">
        <v>34.656999999999996</v>
      </c>
      <c r="AJ44" s="183">
        <v>45.381</v>
      </c>
      <c r="AK44" s="194">
        <v>46.456000000000003</v>
      </c>
      <c r="AL44" s="183">
        <v>50.637999999999998</v>
      </c>
      <c r="AM44" s="197">
        <v>52.893000000000001</v>
      </c>
      <c r="AN44" s="24">
        <v>700</v>
      </c>
      <c r="AO44" s="254"/>
      <c r="AP44" s="1"/>
      <c r="AQ44" s="1"/>
    </row>
    <row r="45" spans="1:43">
      <c r="A45" s="254"/>
      <c r="B45" s="24">
        <v>800</v>
      </c>
      <c r="C45" s="27"/>
      <c r="D45" s="186">
        <v>11.08</v>
      </c>
      <c r="E45" s="194">
        <v>11.7</v>
      </c>
      <c r="F45" s="183">
        <v>14.8</v>
      </c>
      <c r="G45" s="194">
        <v>15.260000000000002</v>
      </c>
      <c r="H45" s="183">
        <v>17.783999999999999</v>
      </c>
      <c r="I45" s="194">
        <v>19.013999999999999</v>
      </c>
      <c r="J45" s="183">
        <v>21.696000000000002</v>
      </c>
      <c r="K45" s="194">
        <v>22.392000000000003</v>
      </c>
      <c r="L45" s="183">
        <v>28.839999999999996</v>
      </c>
      <c r="M45" s="194">
        <v>29.939999999999998</v>
      </c>
      <c r="N45" s="183">
        <v>32.167999999999999</v>
      </c>
      <c r="O45" s="197">
        <v>34.478000000000002</v>
      </c>
      <c r="P45" s="186">
        <v>13.76</v>
      </c>
      <c r="Q45" s="194">
        <v>14.379999999999999</v>
      </c>
      <c r="R45" s="183">
        <v>16.768000000000001</v>
      </c>
      <c r="S45" s="194">
        <v>17.228000000000002</v>
      </c>
      <c r="T45" s="183">
        <v>20.68</v>
      </c>
      <c r="U45" s="194">
        <v>21.91</v>
      </c>
      <c r="V45" s="183">
        <v>26</v>
      </c>
      <c r="W45" s="194">
        <v>26.696000000000002</v>
      </c>
      <c r="X45" s="183">
        <v>34.872</v>
      </c>
      <c r="Y45" s="194">
        <v>35.972000000000001</v>
      </c>
      <c r="Z45" s="183">
        <v>38.744</v>
      </c>
      <c r="AA45" s="197">
        <v>41.054000000000002</v>
      </c>
      <c r="AB45" s="186">
        <v>19.056000000000001</v>
      </c>
      <c r="AC45" s="194">
        <v>19.676000000000002</v>
      </c>
      <c r="AD45" s="183">
        <v>22.192</v>
      </c>
      <c r="AE45" s="194">
        <v>22.652000000000001</v>
      </c>
      <c r="AF45" s="183">
        <v>32.183999999999997</v>
      </c>
      <c r="AG45" s="194">
        <v>33.414000000000001</v>
      </c>
      <c r="AH45" s="183">
        <v>38.840000000000003</v>
      </c>
      <c r="AI45" s="194">
        <v>39.536000000000001</v>
      </c>
      <c r="AJ45" s="183">
        <v>51.863999999999997</v>
      </c>
      <c r="AK45" s="194">
        <v>52.963999999999999</v>
      </c>
      <c r="AL45" s="183">
        <v>57.872</v>
      </c>
      <c r="AM45" s="197">
        <v>60.182000000000002</v>
      </c>
      <c r="AN45" s="24">
        <v>800</v>
      </c>
      <c r="AO45" s="254"/>
      <c r="AP45" s="1"/>
      <c r="AQ45" s="1"/>
    </row>
    <row r="46" spans="1:43">
      <c r="A46" s="254"/>
      <c r="B46" s="24">
        <v>900</v>
      </c>
      <c r="C46" s="27"/>
      <c r="D46" s="186">
        <v>12.465</v>
      </c>
      <c r="E46" s="194">
        <v>13.095000000000001</v>
      </c>
      <c r="F46" s="183">
        <v>16.649999999999999</v>
      </c>
      <c r="G46" s="194">
        <v>17.125</v>
      </c>
      <c r="H46" s="183">
        <v>20.007000000000001</v>
      </c>
      <c r="I46" s="194">
        <v>21.252000000000002</v>
      </c>
      <c r="J46" s="183">
        <v>24.408000000000001</v>
      </c>
      <c r="K46" s="194">
        <v>25.128</v>
      </c>
      <c r="L46" s="183">
        <v>32.444999999999993</v>
      </c>
      <c r="M46" s="194">
        <v>33.569999999999993</v>
      </c>
      <c r="N46" s="183">
        <v>36.189</v>
      </c>
      <c r="O46" s="197">
        <v>38.554000000000002</v>
      </c>
      <c r="P46" s="186">
        <v>15.48</v>
      </c>
      <c r="Q46" s="194">
        <v>16.11</v>
      </c>
      <c r="R46" s="183">
        <v>18.864000000000001</v>
      </c>
      <c r="S46" s="194">
        <v>19.338999999999999</v>
      </c>
      <c r="T46" s="183">
        <v>23.265000000000001</v>
      </c>
      <c r="U46" s="194">
        <v>24.51</v>
      </c>
      <c r="V46" s="183">
        <v>29.25</v>
      </c>
      <c r="W46" s="194">
        <v>29.97</v>
      </c>
      <c r="X46" s="183">
        <v>39.231000000000002</v>
      </c>
      <c r="Y46" s="194">
        <v>40.356000000000002</v>
      </c>
      <c r="Z46" s="183">
        <v>43.587000000000003</v>
      </c>
      <c r="AA46" s="197">
        <v>45.952000000000005</v>
      </c>
      <c r="AB46" s="186">
        <v>21.437999999999999</v>
      </c>
      <c r="AC46" s="194">
        <v>22.067999999999998</v>
      </c>
      <c r="AD46" s="183">
        <v>24.966000000000001</v>
      </c>
      <c r="AE46" s="194">
        <v>25.441000000000003</v>
      </c>
      <c r="AF46" s="183">
        <v>36.207000000000001</v>
      </c>
      <c r="AG46" s="194">
        <v>37.451999999999998</v>
      </c>
      <c r="AH46" s="183">
        <v>43.695</v>
      </c>
      <c r="AI46" s="194">
        <v>44.414999999999999</v>
      </c>
      <c r="AJ46" s="183">
        <v>58.347000000000001</v>
      </c>
      <c r="AK46" s="194">
        <v>59.472000000000001</v>
      </c>
      <c r="AL46" s="183">
        <v>65.105999999999995</v>
      </c>
      <c r="AM46" s="197">
        <v>67.471000000000004</v>
      </c>
      <c r="AN46" s="24">
        <v>900</v>
      </c>
      <c r="AO46" s="254"/>
      <c r="AP46" s="1"/>
      <c r="AQ46" s="1"/>
    </row>
    <row r="47" spans="1:43">
      <c r="A47" s="254"/>
      <c r="B47" s="24">
        <v>1000</v>
      </c>
      <c r="C47" s="27"/>
      <c r="D47" s="189">
        <v>13.85</v>
      </c>
      <c r="E47" s="190">
        <v>14.49</v>
      </c>
      <c r="F47" s="190">
        <v>18.5</v>
      </c>
      <c r="G47" s="190">
        <v>18.989999999999998</v>
      </c>
      <c r="H47" s="190">
        <v>22.23</v>
      </c>
      <c r="I47" s="190">
        <v>23.49</v>
      </c>
      <c r="J47" s="190">
        <v>27.12</v>
      </c>
      <c r="K47" s="190">
        <v>27.864000000000001</v>
      </c>
      <c r="L47" s="190">
        <v>36.049999999999997</v>
      </c>
      <c r="M47" s="190">
        <v>37.199999999999996</v>
      </c>
      <c r="N47" s="190">
        <v>40.21</v>
      </c>
      <c r="O47" s="191">
        <v>42.63</v>
      </c>
      <c r="P47" s="189">
        <v>17.2</v>
      </c>
      <c r="Q47" s="190">
        <v>17.84</v>
      </c>
      <c r="R47" s="190">
        <v>20.96</v>
      </c>
      <c r="S47" s="190">
        <v>21.45</v>
      </c>
      <c r="T47" s="190">
        <v>25.85</v>
      </c>
      <c r="U47" s="190">
        <v>27.11</v>
      </c>
      <c r="V47" s="190">
        <v>32.5</v>
      </c>
      <c r="W47" s="190">
        <v>33.244</v>
      </c>
      <c r="X47" s="190">
        <v>43.59</v>
      </c>
      <c r="Y47" s="190">
        <v>44.74</v>
      </c>
      <c r="Z47" s="190">
        <v>48.43</v>
      </c>
      <c r="AA47" s="191">
        <v>50.85</v>
      </c>
      <c r="AB47" s="189">
        <v>23.82</v>
      </c>
      <c r="AC47" s="190">
        <v>24.46</v>
      </c>
      <c r="AD47" s="190">
        <v>27.74</v>
      </c>
      <c r="AE47" s="190">
        <v>28.229999999999997</v>
      </c>
      <c r="AF47" s="190">
        <v>40.229999999999997</v>
      </c>
      <c r="AG47" s="190">
        <v>41.489999999999995</v>
      </c>
      <c r="AH47" s="190">
        <v>48.55</v>
      </c>
      <c r="AI47" s="190">
        <v>49.293999999999997</v>
      </c>
      <c r="AJ47" s="190">
        <v>64.83</v>
      </c>
      <c r="AK47" s="190">
        <v>65.97999999999999</v>
      </c>
      <c r="AL47" s="190">
        <v>72.34</v>
      </c>
      <c r="AM47" s="191">
        <v>74.760000000000005</v>
      </c>
      <c r="AN47" s="24">
        <v>1000</v>
      </c>
      <c r="AO47" s="254"/>
      <c r="AP47" s="1"/>
      <c r="AQ47" s="1"/>
    </row>
    <row r="48" spans="1:43">
      <c r="A48" s="254"/>
      <c r="B48" s="24">
        <v>1100</v>
      </c>
      <c r="C48" s="27"/>
      <c r="D48" s="186">
        <v>15.234999999999999</v>
      </c>
      <c r="E48" s="194">
        <v>15.885</v>
      </c>
      <c r="F48" s="183">
        <v>20.350000000000001</v>
      </c>
      <c r="G48" s="194">
        <v>20.855</v>
      </c>
      <c r="H48" s="183">
        <v>24.452999999999999</v>
      </c>
      <c r="I48" s="194">
        <v>25.727999999999998</v>
      </c>
      <c r="J48" s="183">
        <v>29.832000000000001</v>
      </c>
      <c r="K48" s="194">
        <v>30.6</v>
      </c>
      <c r="L48" s="183">
        <v>39.655000000000001</v>
      </c>
      <c r="M48" s="194">
        <v>40.83</v>
      </c>
      <c r="N48" s="183">
        <v>44.231000000000002</v>
      </c>
      <c r="O48" s="197">
        <v>46.706000000000003</v>
      </c>
      <c r="P48" s="186">
        <v>18.920000000000002</v>
      </c>
      <c r="Q48" s="194">
        <v>19.57</v>
      </c>
      <c r="R48" s="183">
        <v>23.056000000000001</v>
      </c>
      <c r="S48" s="194">
        <v>23.561</v>
      </c>
      <c r="T48" s="183">
        <v>28.434999999999999</v>
      </c>
      <c r="U48" s="194">
        <v>29.709999999999997</v>
      </c>
      <c r="V48" s="183">
        <v>35.75</v>
      </c>
      <c r="W48" s="194">
        <v>36.518000000000001</v>
      </c>
      <c r="X48" s="183">
        <v>47.949000000000005</v>
      </c>
      <c r="Y48" s="194">
        <v>49.124000000000002</v>
      </c>
      <c r="Z48" s="183">
        <v>53.273000000000003</v>
      </c>
      <c r="AA48" s="197">
        <v>55.748000000000005</v>
      </c>
      <c r="AB48" s="186">
        <v>26.202000000000002</v>
      </c>
      <c r="AC48" s="194">
        <v>26.852000000000004</v>
      </c>
      <c r="AD48" s="183">
        <v>30.513999999999999</v>
      </c>
      <c r="AE48" s="194">
        <v>31.018999999999998</v>
      </c>
      <c r="AF48" s="183">
        <v>44.253</v>
      </c>
      <c r="AG48" s="194">
        <v>45.527999999999999</v>
      </c>
      <c r="AH48" s="183">
        <v>53.405000000000001</v>
      </c>
      <c r="AI48" s="194">
        <v>54.173000000000002</v>
      </c>
      <c r="AJ48" s="183">
        <v>71.313000000000002</v>
      </c>
      <c r="AK48" s="194">
        <v>72.488</v>
      </c>
      <c r="AL48" s="183">
        <v>79.573999999999998</v>
      </c>
      <c r="AM48" s="197">
        <v>82.049000000000007</v>
      </c>
      <c r="AN48" s="24">
        <v>1100</v>
      </c>
      <c r="AO48" s="254"/>
      <c r="AP48" s="1"/>
      <c r="AQ48" s="1"/>
    </row>
    <row r="49" spans="1:43">
      <c r="A49" s="254"/>
      <c r="B49" s="24">
        <v>1200</v>
      </c>
      <c r="C49" s="27"/>
      <c r="D49" s="186">
        <v>16.62</v>
      </c>
      <c r="E49" s="194">
        <v>17.28</v>
      </c>
      <c r="F49" s="183">
        <v>22.2</v>
      </c>
      <c r="G49" s="194">
        <v>22.72</v>
      </c>
      <c r="H49" s="183">
        <v>26.675999999999998</v>
      </c>
      <c r="I49" s="194">
        <v>27.965999999999998</v>
      </c>
      <c r="J49" s="183">
        <v>32.543999999999997</v>
      </c>
      <c r="K49" s="194">
        <v>33.335999999999999</v>
      </c>
      <c r="L49" s="183">
        <v>43.26</v>
      </c>
      <c r="M49" s="194">
        <v>44.46</v>
      </c>
      <c r="N49" s="183">
        <v>48.252000000000002</v>
      </c>
      <c r="O49" s="197">
        <v>50.782000000000004</v>
      </c>
      <c r="P49" s="186">
        <v>20.64</v>
      </c>
      <c r="Q49" s="194">
        <v>21.3</v>
      </c>
      <c r="R49" s="183">
        <v>25.152000000000001</v>
      </c>
      <c r="S49" s="194">
        <v>25.672000000000001</v>
      </c>
      <c r="T49" s="183">
        <v>31.02</v>
      </c>
      <c r="U49" s="194">
        <v>32.31</v>
      </c>
      <c r="V49" s="183">
        <v>39</v>
      </c>
      <c r="W49" s="194">
        <v>39.792000000000002</v>
      </c>
      <c r="X49" s="183">
        <v>52.308000000000007</v>
      </c>
      <c r="Y49" s="194">
        <v>53.50800000000001</v>
      </c>
      <c r="Z49" s="183">
        <v>58.116</v>
      </c>
      <c r="AA49" s="197">
        <v>60.646000000000001</v>
      </c>
      <c r="AB49" s="186">
        <v>28.584</v>
      </c>
      <c r="AC49" s="194">
        <v>29.244</v>
      </c>
      <c r="AD49" s="183">
        <v>33.287999999999997</v>
      </c>
      <c r="AE49" s="194">
        <v>33.807999999999993</v>
      </c>
      <c r="AF49" s="183">
        <v>48.275999999999996</v>
      </c>
      <c r="AG49" s="194">
        <v>49.565999999999995</v>
      </c>
      <c r="AH49" s="183">
        <v>58.26</v>
      </c>
      <c r="AI49" s="194">
        <v>59.052</v>
      </c>
      <c r="AJ49" s="183">
        <v>77.796000000000006</v>
      </c>
      <c r="AK49" s="194">
        <v>78.996000000000009</v>
      </c>
      <c r="AL49" s="183">
        <v>86.808000000000007</v>
      </c>
      <c r="AM49" s="197">
        <v>89.338000000000008</v>
      </c>
      <c r="AN49" s="24">
        <v>1200</v>
      </c>
      <c r="AO49" s="254"/>
      <c r="AP49" s="1"/>
      <c r="AQ49" s="1"/>
    </row>
    <row r="50" spans="1:43">
      <c r="A50" s="254"/>
      <c r="B50" s="24">
        <v>1300</v>
      </c>
      <c r="C50" s="27"/>
      <c r="D50" s="186">
        <v>18.004999999999999</v>
      </c>
      <c r="E50" s="194">
        <v>18.675000000000001</v>
      </c>
      <c r="F50" s="183">
        <v>24.05</v>
      </c>
      <c r="G50" s="194">
        <v>24.585000000000001</v>
      </c>
      <c r="H50" s="183">
        <v>28.899000000000001</v>
      </c>
      <c r="I50" s="194">
        <v>30.204000000000001</v>
      </c>
      <c r="J50" s="183">
        <v>35.256</v>
      </c>
      <c r="K50" s="194">
        <v>36.072000000000003</v>
      </c>
      <c r="L50" s="183">
        <v>46.864999999999995</v>
      </c>
      <c r="M50" s="194">
        <v>48.089999999999996</v>
      </c>
      <c r="N50" s="183">
        <v>52.273000000000003</v>
      </c>
      <c r="O50" s="197">
        <v>54.858000000000004</v>
      </c>
      <c r="P50" s="186">
        <v>22.36</v>
      </c>
      <c r="Q50" s="194">
        <v>23.03</v>
      </c>
      <c r="R50" s="183">
        <v>27.248000000000001</v>
      </c>
      <c r="S50" s="194">
        <v>27.783000000000001</v>
      </c>
      <c r="T50" s="183">
        <v>33.604999999999997</v>
      </c>
      <c r="U50" s="194">
        <v>34.909999999999997</v>
      </c>
      <c r="V50" s="183">
        <v>42.25</v>
      </c>
      <c r="W50" s="194">
        <v>43.066000000000003</v>
      </c>
      <c r="X50" s="183">
        <v>56.667000000000009</v>
      </c>
      <c r="Y50" s="194">
        <v>57.89200000000001</v>
      </c>
      <c r="Z50" s="183">
        <v>62.959000000000003</v>
      </c>
      <c r="AA50" s="197">
        <v>65.544000000000011</v>
      </c>
      <c r="AB50" s="186">
        <v>30.966000000000001</v>
      </c>
      <c r="AC50" s="194">
        <v>31.636000000000003</v>
      </c>
      <c r="AD50" s="183">
        <v>36.061999999999998</v>
      </c>
      <c r="AE50" s="194">
        <v>36.596999999999994</v>
      </c>
      <c r="AF50" s="183">
        <v>52.298999999999992</v>
      </c>
      <c r="AG50" s="194">
        <v>53.603999999999992</v>
      </c>
      <c r="AH50" s="183">
        <v>63.114999999999995</v>
      </c>
      <c r="AI50" s="194">
        <v>63.930999999999997</v>
      </c>
      <c r="AJ50" s="183">
        <v>84.278999999999996</v>
      </c>
      <c r="AK50" s="194">
        <v>85.503999999999991</v>
      </c>
      <c r="AL50" s="183">
        <v>94.042000000000002</v>
      </c>
      <c r="AM50" s="197">
        <v>96.62700000000001</v>
      </c>
      <c r="AN50" s="24">
        <v>1300</v>
      </c>
      <c r="AO50" s="254"/>
      <c r="AP50" s="1"/>
      <c r="AQ50" s="1"/>
    </row>
    <row r="51" spans="1:43">
      <c r="A51" s="254"/>
      <c r="B51" s="24">
        <v>1400</v>
      </c>
      <c r="C51" s="27"/>
      <c r="D51" s="186">
        <v>19.39</v>
      </c>
      <c r="E51" s="194">
        <v>20.07</v>
      </c>
      <c r="F51" s="183">
        <v>25.9</v>
      </c>
      <c r="G51" s="194">
        <v>26.45</v>
      </c>
      <c r="H51" s="183">
        <v>31.122</v>
      </c>
      <c r="I51" s="194">
        <v>32.442</v>
      </c>
      <c r="J51" s="183">
        <v>37.968000000000004</v>
      </c>
      <c r="K51" s="194">
        <v>38.808000000000007</v>
      </c>
      <c r="L51" s="183">
        <v>50.469999999999992</v>
      </c>
      <c r="M51" s="194">
        <v>51.719999999999992</v>
      </c>
      <c r="N51" s="183">
        <v>56.293999999999997</v>
      </c>
      <c r="O51" s="197">
        <v>58.933999999999997</v>
      </c>
      <c r="P51" s="186">
        <v>24.08</v>
      </c>
      <c r="Q51" s="194">
        <v>24.759999999999998</v>
      </c>
      <c r="R51" s="183">
        <v>29.344000000000001</v>
      </c>
      <c r="S51" s="194">
        <v>29.894000000000002</v>
      </c>
      <c r="T51" s="183">
        <v>36.19</v>
      </c>
      <c r="U51" s="194">
        <v>37.51</v>
      </c>
      <c r="V51" s="183">
        <v>45.5</v>
      </c>
      <c r="W51" s="194">
        <v>46.34</v>
      </c>
      <c r="X51" s="183">
        <v>61.02600000000001</v>
      </c>
      <c r="Y51" s="194">
        <v>62.27600000000001</v>
      </c>
      <c r="Z51" s="183">
        <v>67.802000000000007</v>
      </c>
      <c r="AA51" s="197">
        <v>70.442000000000007</v>
      </c>
      <c r="AB51" s="186">
        <v>33.347999999999999</v>
      </c>
      <c r="AC51" s="194">
        <v>34.027999999999999</v>
      </c>
      <c r="AD51" s="183">
        <v>38.835999999999999</v>
      </c>
      <c r="AE51" s="194">
        <v>39.385999999999996</v>
      </c>
      <c r="AF51" s="183">
        <v>56.321999999999996</v>
      </c>
      <c r="AG51" s="194">
        <v>57.641999999999996</v>
      </c>
      <c r="AH51" s="183">
        <v>67.97</v>
      </c>
      <c r="AI51" s="194">
        <v>68.81</v>
      </c>
      <c r="AJ51" s="183">
        <v>90.762</v>
      </c>
      <c r="AK51" s="194">
        <v>92.012</v>
      </c>
      <c r="AL51" s="183">
        <v>101.276</v>
      </c>
      <c r="AM51" s="197">
        <v>103.916</v>
      </c>
      <c r="AN51" s="24">
        <v>1400</v>
      </c>
      <c r="AO51" s="254"/>
      <c r="AP51" s="1"/>
      <c r="AQ51" s="1"/>
    </row>
    <row r="52" spans="1:43">
      <c r="A52" s="254"/>
      <c r="B52" s="24">
        <v>1500</v>
      </c>
      <c r="C52" s="27"/>
      <c r="D52" s="186">
        <v>20.774999999999999</v>
      </c>
      <c r="E52" s="194">
        <v>21.465</v>
      </c>
      <c r="F52" s="183">
        <v>27.75</v>
      </c>
      <c r="G52" s="194">
        <v>28.315000000000001</v>
      </c>
      <c r="H52" s="183">
        <v>33.344999999999999</v>
      </c>
      <c r="I52" s="194">
        <v>34.68</v>
      </c>
      <c r="J52" s="183">
        <v>40.68</v>
      </c>
      <c r="K52" s="194">
        <v>41.543999999999997</v>
      </c>
      <c r="L52" s="183">
        <v>54.074999999999996</v>
      </c>
      <c r="M52" s="194">
        <v>55.349999999999994</v>
      </c>
      <c r="N52" s="183">
        <v>60.314999999999998</v>
      </c>
      <c r="O52" s="197">
        <v>63.01</v>
      </c>
      <c r="P52" s="186">
        <v>25.8</v>
      </c>
      <c r="Q52" s="194">
        <v>26.490000000000002</v>
      </c>
      <c r="R52" s="183">
        <v>31.44</v>
      </c>
      <c r="S52" s="194">
        <v>32.005000000000003</v>
      </c>
      <c r="T52" s="183">
        <v>38.774999999999999</v>
      </c>
      <c r="U52" s="194">
        <v>40.11</v>
      </c>
      <c r="V52" s="183">
        <v>48.75</v>
      </c>
      <c r="W52" s="194">
        <v>49.613999999999997</v>
      </c>
      <c r="X52" s="183">
        <v>65.385000000000005</v>
      </c>
      <c r="Y52" s="194">
        <v>66.66</v>
      </c>
      <c r="Z52" s="183">
        <v>72.644999999999996</v>
      </c>
      <c r="AA52" s="197">
        <v>75.34</v>
      </c>
      <c r="AB52" s="186">
        <v>35.729999999999997</v>
      </c>
      <c r="AC52" s="194">
        <v>36.42</v>
      </c>
      <c r="AD52" s="183">
        <v>41.61</v>
      </c>
      <c r="AE52" s="194">
        <v>42.174999999999997</v>
      </c>
      <c r="AF52" s="183">
        <v>60.344999999999992</v>
      </c>
      <c r="AG52" s="194">
        <v>61.679999999999993</v>
      </c>
      <c r="AH52" s="183">
        <v>72.825000000000003</v>
      </c>
      <c r="AI52" s="194">
        <v>73.688999999999993</v>
      </c>
      <c r="AJ52" s="183">
        <v>97.245000000000005</v>
      </c>
      <c r="AK52" s="194">
        <v>98.52000000000001</v>
      </c>
      <c r="AL52" s="183">
        <v>108.51</v>
      </c>
      <c r="AM52" s="197">
        <v>111.20500000000001</v>
      </c>
      <c r="AN52" s="24">
        <v>1500</v>
      </c>
      <c r="AO52" s="254"/>
      <c r="AP52" s="1"/>
      <c r="AQ52" s="1"/>
    </row>
    <row r="53" spans="1:43">
      <c r="A53" s="254"/>
      <c r="B53" s="24">
        <v>1600</v>
      </c>
      <c r="C53" s="27"/>
      <c r="D53" s="186">
        <v>22.16</v>
      </c>
      <c r="E53" s="194">
        <v>22.86</v>
      </c>
      <c r="F53" s="183">
        <v>29.6</v>
      </c>
      <c r="G53" s="194">
        <v>30.18</v>
      </c>
      <c r="H53" s="183">
        <v>35.567999999999998</v>
      </c>
      <c r="I53" s="194">
        <v>36.917999999999999</v>
      </c>
      <c r="J53" s="183">
        <v>43.392000000000003</v>
      </c>
      <c r="K53" s="194">
        <v>44.28</v>
      </c>
      <c r="L53" s="183">
        <v>57.679999999999993</v>
      </c>
      <c r="M53" s="194">
        <v>58.97999999999999</v>
      </c>
      <c r="N53" s="183">
        <v>64.335999999999999</v>
      </c>
      <c r="O53" s="197">
        <v>67.085999999999999</v>
      </c>
      <c r="P53" s="186">
        <v>27.52</v>
      </c>
      <c r="Q53" s="194">
        <v>28.22</v>
      </c>
      <c r="R53" s="183">
        <v>33.536000000000001</v>
      </c>
      <c r="S53" s="194">
        <v>34.116</v>
      </c>
      <c r="T53" s="183">
        <v>41.36</v>
      </c>
      <c r="U53" s="194">
        <v>42.71</v>
      </c>
      <c r="V53" s="183">
        <v>52</v>
      </c>
      <c r="W53" s="194">
        <v>52.887999999999998</v>
      </c>
      <c r="X53" s="183">
        <v>69.744</v>
      </c>
      <c r="Y53" s="194">
        <v>71.043999999999997</v>
      </c>
      <c r="Z53" s="183">
        <v>77.488</v>
      </c>
      <c r="AA53" s="197">
        <v>80.238</v>
      </c>
      <c r="AB53" s="186">
        <v>38.112000000000002</v>
      </c>
      <c r="AC53" s="194">
        <v>38.811999999999998</v>
      </c>
      <c r="AD53" s="183">
        <v>44.384</v>
      </c>
      <c r="AE53" s="194">
        <v>44.963999999999999</v>
      </c>
      <c r="AF53" s="183">
        <v>64.367999999999995</v>
      </c>
      <c r="AG53" s="194">
        <v>65.717999999999989</v>
      </c>
      <c r="AH53" s="183">
        <v>77.680000000000007</v>
      </c>
      <c r="AI53" s="194">
        <v>78.568000000000012</v>
      </c>
      <c r="AJ53" s="183">
        <v>103.72799999999999</v>
      </c>
      <c r="AK53" s="194">
        <v>105.02799999999999</v>
      </c>
      <c r="AL53" s="183">
        <v>115.744</v>
      </c>
      <c r="AM53" s="197">
        <v>118.494</v>
      </c>
      <c r="AN53" s="24">
        <v>1600</v>
      </c>
      <c r="AO53" s="254"/>
      <c r="AP53" s="1"/>
      <c r="AQ53" s="1"/>
    </row>
    <row r="54" spans="1:43">
      <c r="A54" s="254"/>
      <c r="B54" s="24">
        <v>1700</v>
      </c>
      <c r="C54" s="27"/>
      <c r="D54" s="186">
        <v>23.545000000000002</v>
      </c>
      <c r="E54" s="194">
        <v>24.525000000000002</v>
      </c>
      <c r="F54" s="183">
        <v>31.45</v>
      </c>
      <c r="G54" s="194">
        <v>32.215000000000003</v>
      </c>
      <c r="H54" s="183">
        <v>37.790999999999997</v>
      </c>
      <c r="I54" s="194">
        <v>39.710999999999999</v>
      </c>
      <c r="J54" s="183">
        <v>46.103999999999999</v>
      </c>
      <c r="K54" s="194">
        <v>47.268000000000001</v>
      </c>
      <c r="L54" s="183">
        <v>61.284999999999989</v>
      </c>
      <c r="M54" s="194">
        <v>63.059999999999988</v>
      </c>
      <c r="N54" s="183">
        <v>68.356999999999999</v>
      </c>
      <c r="O54" s="197">
        <v>72.096999999999994</v>
      </c>
      <c r="P54" s="186">
        <v>29.24</v>
      </c>
      <c r="Q54" s="194">
        <v>30.22</v>
      </c>
      <c r="R54" s="183">
        <v>35.631999999999998</v>
      </c>
      <c r="S54" s="194">
        <v>36.396999999999998</v>
      </c>
      <c r="T54" s="183">
        <v>43.945</v>
      </c>
      <c r="U54" s="194">
        <v>45.865000000000002</v>
      </c>
      <c r="V54" s="183">
        <v>55.25</v>
      </c>
      <c r="W54" s="194">
        <v>56.414000000000001</v>
      </c>
      <c r="X54" s="183">
        <v>74.102999999999994</v>
      </c>
      <c r="Y54" s="194">
        <v>75.877999999999986</v>
      </c>
      <c r="Z54" s="183">
        <v>82.331000000000003</v>
      </c>
      <c r="AA54" s="197">
        <v>86.070999999999998</v>
      </c>
      <c r="AB54" s="186">
        <v>40.494</v>
      </c>
      <c r="AC54" s="194">
        <v>41.474000000000004</v>
      </c>
      <c r="AD54" s="183">
        <v>47.158000000000001</v>
      </c>
      <c r="AE54" s="194">
        <v>47.923000000000002</v>
      </c>
      <c r="AF54" s="183">
        <v>68.391000000000005</v>
      </c>
      <c r="AG54" s="194">
        <v>70.311000000000007</v>
      </c>
      <c r="AH54" s="183">
        <v>82.534999999999997</v>
      </c>
      <c r="AI54" s="194">
        <v>83.698999999999998</v>
      </c>
      <c r="AJ54" s="183">
        <v>110.211</v>
      </c>
      <c r="AK54" s="194">
        <v>111.98599999999999</v>
      </c>
      <c r="AL54" s="183">
        <v>122.97799999999999</v>
      </c>
      <c r="AM54" s="197">
        <v>126.71799999999999</v>
      </c>
      <c r="AN54" s="24">
        <v>1700</v>
      </c>
      <c r="AO54" s="254"/>
      <c r="AP54" s="1"/>
      <c r="AQ54" s="1"/>
    </row>
    <row r="55" spans="1:43">
      <c r="A55" s="254"/>
      <c r="B55" s="24">
        <v>1800</v>
      </c>
      <c r="C55" s="27"/>
      <c r="D55" s="186">
        <v>24.93</v>
      </c>
      <c r="E55" s="194">
        <v>25.919999999999998</v>
      </c>
      <c r="F55" s="183">
        <v>33.299999999999997</v>
      </c>
      <c r="G55" s="194">
        <v>34.08</v>
      </c>
      <c r="H55" s="183">
        <v>40.014000000000003</v>
      </c>
      <c r="I55" s="194">
        <v>41.949000000000005</v>
      </c>
      <c r="J55" s="183">
        <v>48.816000000000003</v>
      </c>
      <c r="K55" s="194">
        <v>50.004000000000005</v>
      </c>
      <c r="L55" s="183">
        <v>64.889999999999986</v>
      </c>
      <c r="M55" s="194">
        <v>66.689999999999984</v>
      </c>
      <c r="N55" s="183">
        <v>72.378</v>
      </c>
      <c r="O55" s="197">
        <v>76.173000000000002</v>
      </c>
      <c r="P55" s="186">
        <v>30.96</v>
      </c>
      <c r="Q55" s="194">
        <v>31.95</v>
      </c>
      <c r="R55" s="183">
        <v>37.728000000000002</v>
      </c>
      <c r="S55" s="194">
        <v>38.508000000000003</v>
      </c>
      <c r="T55" s="183">
        <v>46.53</v>
      </c>
      <c r="U55" s="194">
        <v>48.465000000000003</v>
      </c>
      <c r="V55" s="183">
        <v>58.5</v>
      </c>
      <c r="W55" s="194">
        <v>59.688000000000002</v>
      </c>
      <c r="X55" s="183">
        <v>78.462000000000003</v>
      </c>
      <c r="Y55" s="194">
        <v>80.262</v>
      </c>
      <c r="Z55" s="183">
        <v>87.174000000000007</v>
      </c>
      <c r="AA55" s="197">
        <v>90.969000000000008</v>
      </c>
      <c r="AB55" s="186">
        <v>42.875999999999998</v>
      </c>
      <c r="AC55" s="194">
        <v>43.866</v>
      </c>
      <c r="AD55" s="183">
        <v>49.932000000000002</v>
      </c>
      <c r="AE55" s="194">
        <v>50.712000000000003</v>
      </c>
      <c r="AF55" s="183">
        <v>72.414000000000001</v>
      </c>
      <c r="AG55" s="194">
        <v>74.349000000000004</v>
      </c>
      <c r="AH55" s="183">
        <v>87.39</v>
      </c>
      <c r="AI55" s="194">
        <v>88.578000000000003</v>
      </c>
      <c r="AJ55" s="183">
        <v>116.694</v>
      </c>
      <c r="AK55" s="194">
        <v>118.494</v>
      </c>
      <c r="AL55" s="183">
        <v>130.21199999999999</v>
      </c>
      <c r="AM55" s="197">
        <v>134.00700000000001</v>
      </c>
      <c r="AN55" s="24">
        <v>1800</v>
      </c>
      <c r="AO55" s="254"/>
      <c r="AP55" s="1"/>
      <c r="AQ55" s="1"/>
    </row>
    <row r="56" spans="1:43">
      <c r="A56" s="254"/>
      <c r="B56" s="24">
        <v>1900</v>
      </c>
      <c r="C56" s="27"/>
      <c r="D56" s="186">
        <v>26.315000000000001</v>
      </c>
      <c r="E56" s="194">
        <v>27.315000000000001</v>
      </c>
      <c r="F56" s="183">
        <v>35.15</v>
      </c>
      <c r="G56" s="194">
        <v>35.945</v>
      </c>
      <c r="H56" s="183">
        <v>42.237000000000002</v>
      </c>
      <c r="I56" s="194">
        <v>44.187000000000005</v>
      </c>
      <c r="J56" s="183">
        <v>51.527999999999999</v>
      </c>
      <c r="K56" s="194">
        <v>52.74</v>
      </c>
      <c r="L56" s="183">
        <v>68.495000000000005</v>
      </c>
      <c r="M56" s="194">
        <v>70.320000000000007</v>
      </c>
      <c r="N56" s="183">
        <v>76.399000000000001</v>
      </c>
      <c r="O56" s="197">
        <v>80.248999999999995</v>
      </c>
      <c r="P56" s="186">
        <v>32.68</v>
      </c>
      <c r="Q56" s="194">
        <v>33.68</v>
      </c>
      <c r="R56" s="183">
        <v>39.823999999999998</v>
      </c>
      <c r="S56" s="194">
        <v>40.619</v>
      </c>
      <c r="T56" s="183">
        <v>49.115000000000002</v>
      </c>
      <c r="U56" s="194">
        <v>51.065000000000005</v>
      </c>
      <c r="V56" s="183">
        <v>61.75</v>
      </c>
      <c r="W56" s="194">
        <v>62.962000000000003</v>
      </c>
      <c r="X56" s="183">
        <v>82.820999999999998</v>
      </c>
      <c r="Y56" s="194">
        <v>84.646000000000001</v>
      </c>
      <c r="Z56" s="183">
        <v>92.016999999999996</v>
      </c>
      <c r="AA56" s="197">
        <v>95.86699999999999</v>
      </c>
      <c r="AB56" s="186">
        <v>45.258000000000003</v>
      </c>
      <c r="AC56" s="194">
        <v>46.258000000000003</v>
      </c>
      <c r="AD56" s="183">
        <v>52.706000000000003</v>
      </c>
      <c r="AE56" s="194">
        <v>53.501000000000005</v>
      </c>
      <c r="AF56" s="183">
        <v>76.436999999999998</v>
      </c>
      <c r="AG56" s="194">
        <v>78.387</v>
      </c>
      <c r="AH56" s="183">
        <v>92.245000000000005</v>
      </c>
      <c r="AI56" s="194">
        <v>93.457000000000008</v>
      </c>
      <c r="AJ56" s="183">
        <v>123.17700000000001</v>
      </c>
      <c r="AK56" s="194">
        <v>125.00200000000001</v>
      </c>
      <c r="AL56" s="183">
        <v>137.446</v>
      </c>
      <c r="AM56" s="197">
        <v>141.29599999999999</v>
      </c>
      <c r="AN56" s="24">
        <v>1900</v>
      </c>
      <c r="AO56" s="254"/>
      <c r="AP56" s="1"/>
      <c r="AQ56" s="1"/>
    </row>
    <row r="57" spans="1:43">
      <c r="A57" s="254"/>
      <c r="B57" s="24">
        <v>2000</v>
      </c>
      <c r="C57" s="27"/>
      <c r="D57" s="186">
        <v>27.7</v>
      </c>
      <c r="E57" s="194">
        <v>28.71</v>
      </c>
      <c r="F57" s="183">
        <v>37</v>
      </c>
      <c r="G57" s="194">
        <v>37.81</v>
      </c>
      <c r="H57" s="183">
        <v>44.46</v>
      </c>
      <c r="I57" s="194">
        <v>46.425000000000004</v>
      </c>
      <c r="J57" s="183">
        <v>54.24</v>
      </c>
      <c r="K57" s="194">
        <v>55.475999999999999</v>
      </c>
      <c r="L57" s="183">
        <v>72.099999999999994</v>
      </c>
      <c r="M57" s="194">
        <v>73.949999999999989</v>
      </c>
      <c r="N57" s="183">
        <v>80.42</v>
      </c>
      <c r="O57" s="197">
        <v>84.325000000000003</v>
      </c>
      <c r="P57" s="186">
        <v>34.4</v>
      </c>
      <c r="Q57" s="194">
        <v>35.409999999999997</v>
      </c>
      <c r="R57" s="183">
        <v>41.92</v>
      </c>
      <c r="S57" s="194">
        <v>42.730000000000004</v>
      </c>
      <c r="T57" s="183">
        <v>51.7</v>
      </c>
      <c r="U57" s="194">
        <v>53.665000000000006</v>
      </c>
      <c r="V57" s="183">
        <v>65</v>
      </c>
      <c r="W57" s="194">
        <v>66.23599999999999</v>
      </c>
      <c r="X57" s="183">
        <v>87.18</v>
      </c>
      <c r="Y57" s="194">
        <v>89.03</v>
      </c>
      <c r="Z57" s="183">
        <v>96.86</v>
      </c>
      <c r="AA57" s="197">
        <v>100.765</v>
      </c>
      <c r="AB57" s="186">
        <v>47.64</v>
      </c>
      <c r="AC57" s="194">
        <v>48.650000000000006</v>
      </c>
      <c r="AD57" s="183">
        <v>55.48</v>
      </c>
      <c r="AE57" s="194">
        <v>56.29</v>
      </c>
      <c r="AF57" s="183">
        <v>80.459999999999994</v>
      </c>
      <c r="AG57" s="194">
        <v>82.424999999999997</v>
      </c>
      <c r="AH57" s="183">
        <v>97.1</v>
      </c>
      <c r="AI57" s="194">
        <v>98.335999999999984</v>
      </c>
      <c r="AJ57" s="183">
        <v>129.66</v>
      </c>
      <c r="AK57" s="194">
        <v>131.51</v>
      </c>
      <c r="AL57" s="183">
        <v>144.68</v>
      </c>
      <c r="AM57" s="197">
        <v>148.58500000000001</v>
      </c>
      <c r="AN57" s="24">
        <v>2000</v>
      </c>
      <c r="AO57" s="254"/>
      <c r="AP57" s="1"/>
      <c r="AQ57" s="1"/>
    </row>
    <row r="58" spans="1:43">
      <c r="A58" s="254"/>
      <c r="B58" s="24">
        <v>2100</v>
      </c>
      <c r="C58" s="27"/>
      <c r="D58" s="186">
        <v>29.085000000000001</v>
      </c>
      <c r="E58" s="194">
        <v>30.105</v>
      </c>
      <c r="F58" s="183">
        <v>38.85</v>
      </c>
      <c r="G58" s="194">
        <v>39.675000000000004</v>
      </c>
      <c r="H58" s="183">
        <v>46.683</v>
      </c>
      <c r="I58" s="194">
        <v>48.662999999999997</v>
      </c>
      <c r="J58" s="183">
        <v>56.951999999999998</v>
      </c>
      <c r="K58" s="194">
        <v>58.211999999999996</v>
      </c>
      <c r="L58" s="183">
        <v>75.704999999999998</v>
      </c>
      <c r="M58" s="194">
        <v>77.58</v>
      </c>
      <c r="N58" s="183">
        <v>84.441000000000003</v>
      </c>
      <c r="O58" s="197">
        <v>88.400999999999996</v>
      </c>
      <c r="P58" s="186">
        <v>36.119999999999997</v>
      </c>
      <c r="Q58" s="194">
        <v>37.14</v>
      </c>
      <c r="R58" s="183">
        <v>44.015999999999998</v>
      </c>
      <c r="S58" s="194">
        <v>44.841000000000001</v>
      </c>
      <c r="T58" s="183">
        <v>54.284999999999997</v>
      </c>
      <c r="U58" s="194">
        <v>56.264999999999993</v>
      </c>
      <c r="V58" s="183">
        <v>68.25</v>
      </c>
      <c r="W58" s="194">
        <v>69.509999999999991</v>
      </c>
      <c r="X58" s="183">
        <v>91.539000000000001</v>
      </c>
      <c r="Y58" s="194">
        <v>93.414000000000001</v>
      </c>
      <c r="Z58" s="183">
        <v>101.703</v>
      </c>
      <c r="AA58" s="197">
        <v>105.663</v>
      </c>
      <c r="AB58" s="186">
        <v>50.021999999999998</v>
      </c>
      <c r="AC58" s="194">
        <v>51.042000000000002</v>
      </c>
      <c r="AD58" s="183">
        <v>58.253999999999998</v>
      </c>
      <c r="AE58" s="194">
        <v>59.079000000000001</v>
      </c>
      <c r="AF58" s="183">
        <v>84.483000000000004</v>
      </c>
      <c r="AG58" s="194">
        <v>86.462999999999994</v>
      </c>
      <c r="AH58" s="183">
        <v>101.955</v>
      </c>
      <c r="AI58" s="194">
        <v>103.215</v>
      </c>
      <c r="AJ58" s="183">
        <v>136.143</v>
      </c>
      <c r="AK58" s="194">
        <v>138.018</v>
      </c>
      <c r="AL58" s="183">
        <v>151.91399999999999</v>
      </c>
      <c r="AM58" s="197">
        <v>155.87399999999997</v>
      </c>
      <c r="AN58" s="24">
        <v>2100</v>
      </c>
      <c r="AO58" s="254"/>
      <c r="AP58" s="1"/>
      <c r="AQ58" s="1"/>
    </row>
    <row r="59" spans="1:43">
      <c r="A59" s="254"/>
      <c r="B59" s="24">
        <v>2200</v>
      </c>
      <c r="C59" s="27"/>
      <c r="D59" s="186">
        <v>30.47</v>
      </c>
      <c r="E59" s="194">
        <v>31.5</v>
      </c>
      <c r="F59" s="183">
        <v>40.700000000000003</v>
      </c>
      <c r="G59" s="194">
        <v>41.540000000000006</v>
      </c>
      <c r="H59" s="183">
        <v>48.905999999999999</v>
      </c>
      <c r="I59" s="194">
        <v>50.900999999999996</v>
      </c>
      <c r="J59" s="183">
        <v>59.664000000000001</v>
      </c>
      <c r="K59" s="194">
        <v>60.948</v>
      </c>
      <c r="L59" s="183">
        <v>79.31</v>
      </c>
      <c r="M59" s="194">
        <v>81.210000000000008</v>
      </c>
      <c r="N59" s="183">
        <v>88.462000000000003</v>
      </c>
      <c r="O59" s="197">
        <v>92.477000000000004</v>
      </c>
      <c r="P59" s="186">
        <v>37.840000000000003</v>
      </c>
      <c r="Q59" s="194">
        <v>38.870000000000005</v>
      </c>
      <c r="R59" s="183">
        <v>46.112000000000002</v>
      </c>
      <c r="S59" s="194">
        <v>46.952000000000005</v>
      </c>
      <c r="T59" s="183">
        <v>56.87</v>
      </c>
      <c r="U59" s="194">
        <v>58.864999999999995</v>
      </c>
      <c r="V59" s="183">
        <v>71.5</v>
      </c>
      <c r="W59" s="194">
        <v>72.783999999999992</v>
      </c>
      <c r="X59" s="183">
        <v>95.89800000000001</v>
      </c>
      <c r="Y59" s="194">
        <v>97.798000000000016</v>
      </c>
      <c r="Z59" s="183">
        <v>106.54600000000001</v>
      </c>
      <c r="AA59" s="197">
        <v>110.56100000000001</v>
      </c>
      <c r="AB59" s="186">
        <v>52.404000000000003</v>
      </c>
      <c r="AC59" s="194">
        <v>53.434000000000005</v>
      </c>
      <c r="AD59" s="183">
        <v>61.027999999999999</v>
      </c>
      <c r="AE59" s="194">
        <v>61.868000000000002</v>
      </c>
      <c r="AF59" s="183">
        <v>88.506</v>
      </c>
      <c r="AG59" s="194">
        <v>90.501000000000005</v>
      </c>
      <c r="AH59" s="183">
        <v>106.81</v>
      </c>
      <c r="AI59" s="194">
        <v>108.09399999999999</v>
      </c>
      <c r="AJ59" s="183">
        <v>142.626</v>
      </c>
      <c r="AK59" s="194">
        <v>144.52600000000001</v>
      </c>
      <c r="AL59" s="183">
        <v>159.148</v>
      </c>
      <c r="AM59" s="197">
        <v>163.16300000000001</v>
      </c>
      <c r="AN59" s="24">
        <v>2200</v>
      </c>
      <c r="AO59" s="254"/>
      <c r="AP59" s="1"/>
      <c r="AQ59" s="1"/>
    </row>
    <row r="60" spans="1:43">
      <c r="A60" s="254"/>
      <c r="B60" s="24">
        <v>2300</v>
      </c>
      <c r="C60" s="27"/>
      <c r="D60" s="186">
        <v>31.855</v>
      </c>
      <c r="E60" s="194">
        <v>32.894999999999996</v>
      </c>
      <c r="F60" s="183">
        <v>42.55</v>
      </c>
      <c r="G60" s="194">
        <v>43.404999999999994</v>
      </c>
      <c r="H60" s="183">
        <v>51.128999999999998</v>
      </c>
      <c r="I60" s="194">
        <v>53.138999999999996</v>
      </c>
      <c r="J60" s="183">
        <v>62.375999999999998</v>
      </c>
      <c r="K60" s="194">
        <v>63.683999999999997</v>
      </c>
      <c r="L60" s="183">
        <v>82.915000000000006</v>
      </c>
      <c r="M60" s="194">
        <v>84.84</v>
      </c>
      <c r="N60" s="183">
        <v>92.483000000000004</v>
      </c>
      <c r="O60" s="197">
        <v>96.553000000000011</v>
      </c>
      <c r="P60" s="186">
        <v>39.56</v>
      </c>
      <c r="Q60" s="194">
        <v>40.6</v>
      </c>
      <c r="R60" s="183">
        <v>48.207999999999998</v>
      </c>
      <c r="S60" s="194">
        <v>49.062999999999995</v>
      </c>
      <c r="T60" s="183">
        <v>59.454999999999998</v>
      </c>
      <c r="U60" s="194">
        <v>61.464999999999996</v>
      </c>
      <c r="V60" s="183">
        <v>74.75</v>
      </c>
      <c r="W60" s="194">
        <v>76.057999999999993</v>
      </c>
      <c r="X60" s="183">
        <v>100.25700000000002</v>
      </c>
      <c r="Y60" s="194">
        <v>102.18200000000002</v>
      </c>
      <c r="Z60" s="183">
        <v>111.389</v>
      </c>
      <c r="AA60" s="197">
        <v>115.459</v>
      </c>
      <c r="AB60" s="186">
        <v>54.786000000000001</v>
      </c>
      <c r="AC60" s="194">
        <v>55.826000000000001</v>
      </c>
      <c r="AD60" s="183">
        <v>63.802</v>
      </c>
      <c r="AE60" s="194">
        <v>64.656999999999996</v>
      </c>
      <c r="AF60" s="183">
        <v>92.528999999999996</v>
      </c>
      <c r="AG60" s="194">
        <v>94.538999999999987</v>
      </c>
      <c r="AH60" s="183">
        <v>111.66500000000001</v>
      </c>
      <c r="AI60" s="194">
        <v>112.97300000000001</v>
      </c>
      <c r="AJ60" s="183">
        <v>149.10900000000001</v>
      </c>
      <c r="AK60" s="194">
        <v>151.03399999999999</v>
      </c>
      <c r="AL60" s="183">
        <v>166.38200000000001</v>
      </c>
      <c r="AM60" s="197">
        <v>170.452</v>
      </c>
      <c r="AN60" s="24">
        <v>2300</v>
      </c>
      <c r="AO60" s="254"/>
      <c r="AP60" s="1"/>
      <c r="AQ60" s="1"/>
    </row>
    <row r="61" spans="1:43">
      <c r="A61" s="254"/>
      <c r="B61" s="24">
        <v>2400</v>
      </c>
      <c r="C61" s="27"/>
      <c r="D61" s="186">
        <v>33.24</v>
      </c>
      <c r="E61" s="194">
        <v>34.290000000000006</v>
      </c>
      <c r="F61" s="183">
        <v>44.4</v>
      </c>
      <c r="G61" s="194">
        <v>45.269999999999996</v>
      </c>
      <c r="H61" s="183">
        <v>53.351999999999997</v>
      </c>
      <c r="I61" s="194">
        <v>55.376999999999995</v>
      </c>
      <c r="J61" s="183">
        <v>65.087999999999994</v>
      </c>
      <c r="K61" s="194">
        <v>66.419999999999987</v>
      </c>
      <c r="L61" s="183">
        <v>86.52</v>
      </c>
      <c r="M61" s="194">
        <v>88.47</v>
      </c>
      <c r="N61" s="183">
        <v>96.504000000000005</v>
      </c>
      <c r="O61" s="197">
        <v>100.629</v>
      </c>
      <c r="P61" s="186">
        <v>41.28</v>
      </c>
      <c r="Q61" s="194">
        <v>42.33</v>
      </c>
      <c r="R61" s="183">
        <v>50.304000000000002</v>
      </c>
      <c r="S61" s="194">
        <v>51.173999999999999</v>
      </c>
      <c r="T61" s="183">
        <v>62.04</v>
      </c>
      <c r="U61" s="194">
        <v>64.064999999999998</v>
      </c>
      <c r="V61" s="183">
        <v>78</v>
      </c>
      <c r="W61" s="194">
        <v>79.331999999999994</v>
      </c>
      <c r="X61" s="183">
        <v>104.61600000000001</v>
      </c>
      <c r="Y61" s="194">
        <v>106.56600000000002</v>
      </c>
      <c r="Z61" s="183">
        <v>116.232</v>
      </c>
      <c r="AA61" s="197">
        <v>120.357</v>
      </c>
      <c r="AB61" s="186">
        <v>57.167999999999999</v>
      </c>
      <c r="AC61" s="194">
        <v>58.218000000000004</v>
      </c>
      <c r="AD61" s="183">
        <v>66.575999999999993</v>
      </c>
      <c r="AE61" s="194">
        <v>67.445999999999998</v>
      </c>
      <c r="AF61" s="183">
        <v>96.551999999999992</v>
      </c>
      <c r="AG61" s="194">
        <v>98.576999999999998</v>
      </c>
      <c r="AH61" s="183">
        <v>116.52</v>
      </c>
      <c r="AI61" s="194">
        <v>117.852</v>
      </c>
      <c r="AJ61" s="183">
        <v>155.59200000000001</v>
      </c>
      <c r="AK61" s="194">
        <v>157.54200000000003</v>
      </c>
      <c r="AL61" s="183">
        <v>173.61600000000001</v>
      </c>
      <c r="AM61" s="197">
        <v>177.74100000000001</v>
      </c>
      <c r="AN61" s="24">
        <v>2400</v>
      </c>
      <c r="AO61" s="254"/>
      <c r="AP61" s="1"/>
      <c r="AQ61" s="1"/>
    </row>
    <row r="62" spans="1:43">
      <c r="A62" s="254"/>
      <c r="B62" s="24">
        <v>2500</v>
      </c>
      <c r="C62" s="27"/>
      <c r="D62" s="186">
        <v>34.625</v>
      </c>
      <c r="E62" s="194">
        <v>35.685000000000002</v>
      </c>
      <c r="F62" s="183">
        <v>46.25</v>
      </c>
      <c r="G62" s="194">
        <v>47.134999999999998</v>
      </c>
      <c r="H62" s="183">
        <v>55.575000000000003</v>
      </c>
      <c r="I62" s="194">
        <v>57.615000000000002</v>
      </c>
      <c r="J62" s="183">
        <v>67.8</v>
      </c>
      <c r="K62" s="194">
        <v>69.156000000000006</v>
      </c>
      <c r="L62" s="183">
        <v>90.125</v>
      </c>
      <c r="M62" s="194">
        <v>92.1</v>
      </c>
      <c r="N62" s="183">
        <v>100.52500000000001</v>
      </c>
      <c r="O62" s="197">
        <v>104.70500000000001</v>
      </c>
      <c r="P62" s="186">
        <v>43</v>
      </c>
      <c r="Q62" s="194">
        <v>44.06</v>
      </c>
      <c r="R62" s="183">
        <v>52.4</v>
      </c>
      <c r="S62" s="194">
        <v>53.284999999999997</v>
      </c>
      <c r="T62" s="183">
        <v>64.625</v>
      </c>
      <c r="U62" s="194">
        <v>66.664999999999992</v>
      </c>
      <c r="V62" s="183">
        <v>81.25</v>
      </c>
      <c r="W62" s="194">
        <v>82.605999999999995</v>
      </c>
      <c r="X62" s="183">
        <v>108.97500000000001</v>
      </c>
      <c r="Y62" s="194">
        <v>110.95</v>
      </c>
      <c r="Z62" s="183">
        <v>121.075</v>
      </c>
      <c r="AA62" s="197">
        <v>125.25500000000001</v>
      </c>
      <c r="AB62" s="186">
        <v>59.55</v>
      </c>
      <c r="AC62" s="194">
        <v>60.61</v>
      </c>
      <c r="AD62" s="183">
        <v>69.349999999999994</v>
      </c>
      <c r="AE62" s="194">
        <v>70.234999999999985</v>
      </c>
      <c r="AF62" s="183">
        <v>100.57499999999999</v>
      </c>
      <c r="AG62" s="194">
        <v>102.61499999999998</v>
      </c>
      <c r="AH62" s="183">
        <v>121.375</v>
      </c>
      <c r="AI62" s="194">
        <v>122.73099999999999</v>
      </c>
      <c r="AJ62" s="183">
        <v>162.07499999999999</v>
      </c>
      <c r="AK62" s="194">
        <v>164.04999999999998</v>
      </c>
      <c r="AL62" s="183">
        <v>180.85</v>
      </c>
      <c r="AM62" s="197">
        <v>185.03</v>
      </c>
      <c r="AN62" s="24">
        <v>2500</v>
      </c>
      <c r="AO62" s="254"/>
      <c r="AP62" s="1"/>
      <c r="AQ62" s="1"/>
    </row>
    <row r="63" spans="1:43">
      <c r="A63" s="254"/>
      <c r="B63" s="24">
        <v>2600</v>
      </c>
      <c r="C63" s="27"/>
      <c r="D63" s="186">
        <v>36.01</v>
      </c>
      <c r="E63" s="194">
        <v>37.08</v>
      </c>
      <c r="F63" s="183">
        <v>48.1</v>
      </c>
      <c r="G63" s="194">
        <v>49</v>
      </c>
      <c r="H63" s="183">
        <v>57.798000000000002</v>
      </c>
      <c r="I63" s="194">
        <v>59.853000000000002</v>
      </c>
      <c r="J63" s="183">
        <v>70.512</v>
      </c>
      <c r="K63" s="194">
        <v>71.891999999999996</v>
      </c>
      <c r="L63" s="183">
        <v>93.72999999999999</v>
      </c>
      <c r="M63" s="194">
        <v>95.72999999999999</v>
      </c>
      <c r="N63" s="183">
        <v>104.54600000000001</v>
      </c>
      <c r="O63" s="197">
        <v>108.78100000000001</v>
      </c>
      <c r="P63" s="186">
        <v>44.72</v>
      </c>
      <c r="Q63" s="194">
        <v>45.79</v>
      </c>
      <c r="R63" s="183">
        <v>54.496000000000002</v>
      </c>
      <c r="S63" s="194">
        <v>55.396000000000001</v>
      </c>
      <c r="T63" s="183">
        <v>67.209999999999994</v>
      </c>
      <c r="U63" s="194">
        <v>69.264999999999986</v>
      </c>
      <c r="V63" s="183">
        <v>84.5</v>
      </c>
      <c r="W63" s="194">
        <v>85.88</v>
      </c>
      <c r="X63" s="183">
        <v>113.33400000000002</v>
      </c>
      <c r="Y63" s="194">
        <v>115.33400000000002</v>
      </c>
      <c r="Z63" s="183">
        <v>125.91800000000001</v>
      </c>
      <c r="AA63" s="197">
        <v>130.15300000000002</v>
      </c>
      <c r="AB63" s="186">
        <v>61.932000000000002</v>
      </c>
      <c r="AC63" s="194">
        <v>63.002000000000002</v>
      </c>
      <c r="AD63" s="183">
        <v>72.123999999999995</v>
      </c>
      <c r="AE63" s="194">
        <v>73.024000000000001</v>
      </c>
      <c r="AF63" s="183">
        <v>104.59799999999998</v>
      </c>
      <c r="AG63" s="194">
        <v>106.65299999999999</v>
      </c>
      <c r="AH63" s="183">
        <v>126.22999999999999</v>
      </c>
      <c r="AI63" s="194">
        <v>127.60999999999999</v>
      </c>
      <c r="AJ63" s="183">
        <v>168.55799999999999</v>
      </c>
      <c r="AK63" s="194">
        <v>170.55799999999999</v>
      </c>
      <c r="AL63" s="183">
        <v>188.084</v>
      </c>
      <c r="AM63" s="197">
        <v>192.31900000000002</v>
      </c>
      <c r="AN63" s="24">
        <v>2600</v>
      </c>
      <c r="AO63" s="254"/>
      <c r="AP63" s="1"/>
      <c r="AQ63" s="1"/>
    </row>
    <row r="64" spans="1:43">
      <c r="A64" s="254"/>
      <c r="B64" s="24">
        <v>2700</v>
      </c>
      <c r="C64" s="27"/>
      <c r="D64" s="186">
        <v>37.395000000000003</v>
      </c>
      <c r="E64" s="194">
        <v>38.475000000000001</v>
      </c>
      <c r="F64" s="183">
        <v>49.95</v>
      </c>
      <c r="G64" s="194">
        <v>50.865000000000002</v>
      </c>
      <c r="H64" s="183">
        <v>60.021000000000001</v>
      </c>
      <c r="I64" s="194">
        <v>62.091000000000001</v>
      </c>
      <c r="J64" s="183">
        <v>73.224000000000004</v>
      </c>
      <c r="K64" s="194">
        <v>74.628</v>
      </c>
      <c r="L64" s="183">
        <v>97.33499999999998</v>
      </c>
      <c r="M64" s="194">
        <v>99.359999999999985</v>
      </c>
      <c r="N64" s="183">
        <v>108.56699999999999</v>
      </c>
      <c r="O64" s="197">
        <v>112.857</v>
      </c>
      <c r="P64" s="186">
        <v>46.44</v>
      </c>
      <c r="Q64" s="194">
        <v>47.519999999999996</v>
      </c>
      <c r="R64" s="183">
        <v>56.591999999999999</v>
      </c>
      <c r="S64" s="194">
        <v>57.506999999999998</v>
      </c>
      <c r="T64" s="183">
        <v>69.795000000000002</v>
      </c>
      <c r="U64" s="194">
        <v>71.865000000000009</v>
      </c>
      <c r="V64" s="183">
        <v>87.75</v>
      </c>
      <c r="W64" s="194">
        <v>89.153999999999996</v>
      </c>
      <c r="X64" s="183">
        <v>117.69300000000001</v>
      </c>
      <c r="Y64" s="194">
        <v>119.71800000000002</v>
      </c>
      <c r="Z64" s="183">
        <v>130.761</v>
      </c>
      <c r="AA64" s="197">
        <v>135.05099999999999</v>
      </c>
      <c r="AB64" s="186">
        <v>64.313999999999993</v>
      </c>
      <c r="AC64" s="194">
        <v>65.393999999999991</v>
      </c>
      <c r="AD64" s="183">
        <v>74.897999999999996</v>
      </c>
      <c r="AE64" s="194">
        <v>75.812999999999988</v>
      </c>
      <c r="AF64" s="183">
        <v>108.62099999999998</v>
      </c>
      <c r="AG64" s="194">
        <v>110.69099999999997</v>
      </c>
      <c r="AH64" s="183">
        <v>131.08500000000001</v>
      </c>
      <c r="AI64" s="194">
        <v>132.489</v>
      </c>
      <c r="AJ64" s="183">
        <v>175.041</v>
      </c>
      <c r="AK64" s="194">
        <v>177.066</v>
      </c>
      <c r="AL64" s="183">
        <v>195.31800000000001</v>
      </c>
      <c r="AM64" s="197">
        <v>199.608</v>
      </c>
      <c r="AN64" s="24">
        <v>2700</v>
      </c>
      <c r="AO64" s="254"/>
      <c r="AP64" s="1"/>
      <c r="AQ64" s="1"/>
    </row>
    <row r="65" spans="1:43">
      <c r="A65" s="254"/>
      <c r="B65" s="24">
        <v>2800</v>
      </c>
      <c r="C65" s="27"/>
      <c r="D65" s="186">
        <v>38.78</v>
      </c>
      <c r="E65" s="194">
        <v>39.870000000000005</v>
      </c>
      <c r="F65" s="183">
        <v>51.8</v>
      </c>
      <c r="G65" s="194">
        <v>52.73</v>
      </c>
      <c r="H65" s="183">
        <v>62.244</v>
      </c>
      <c r="I65" s="194">
        <v>64.329000000000008</v>
      </c>
      <c r="J65" s="183">
        <v>75.936000000000007</v>
      </c>
      <c r="K65" s="194">
        <v>77.364000000000004</v>
      </c>
      <c r="L65" s="183">
        <v>100.93999999999998</v>
      </c>
      <c r="M65" s="194">
        <v>102.98999999999998</v>
      </c>
      <c r="N65" s="183">
        <v>112.58799999999999</v>
      </c>
      <c r="O65" s="197">
        <v>116.93299999999999</v>
      </c>
      <c r="P65" s="186">
        <v>48.16</v>
      </c>
      <c r="Q65" s="194">
        <v>49.25</v>
      </c>
      <c r="R65" s="183">
        <v>58.688000000000002</v>
      </c>
      <c r="S65" s="194">
        <v>59.618000000000002</v>
      </c>
      <c r="T65" s="183">
        <v>72.38</v>
      </c>
      <c r="U65" s="194">
        <v>74.465000000000003</v>
      </c>
      <c r="V65" s="183">
        <v>91</v>
      </c>
      <c r="W65" s="194">
        <v>92.427999999999997</v>
      </c>
      <c r="X65" s="183">
        <v>122.05200000000002</v>
      </c>
      <c r="Y65" s="194">
        <v>124.10200000000002</v>
      </c>
      <c r="Z65" s="183">
        <v>135.60400000000001</v>
      </c>
      <c r="AA65" s="197">
        <v>139.94900000000001</v>
      </c>
      <c r="AB65" s="186">
        <v>66.695999999999998</v>
      </c>
      <c r="AC65" s="194">
        <v>67.786000000000001</v>
      </c>
      <c r="AD65" s="183">
        <v>77.671999999999997</v>
      </c>
      <c r="AE65" s="194">
        <v>78.602000000000004</v>
      </c>
      <c r="AF65" s="183">
        <v>112.64399999999999</v>
      </c>
      <c r="AG65" s="194">
        <v>114.72899999999998</v>
      </c>
      <c r="AH65" s="183">
        <v>135.94</v>
      </c>
      <c r="AI65" s="194">
        <v>137.36799999999999</v>
      </c>
      <c r="AJ65" s="183">
        <v>181.524</v>
      </c>
      <c r="AK65" s="194">
        <v>183.57400000000001</v>
      </c>
      <c r="AL65" s="183">
        <v>202.55199999999999</v>
      </c>
      <c r="AM65" s="197">
        <v>206.89699999999999</v>
      </c>
      <c r="AN65" s="24">
        <v>2800</v>
      </c>
      <c r="AO65" s="254"/>
      <c r="AP65" s="1"/>
      <c r="AQ65" s="1"/>
    </row>
    <row r="66" spans="1:43">
      <c r="A66" s="254"/>
      <c r="B66" s="25">
        <v>2900</v>
      </c>
      <c r="C66" s="28"/>
      <c r="D66" s="186">
        <v>40.164999999999999</v>
      </c>
      <c r="E66" s="194">
        <v>41.265000000000001</v>
      </c>
      <c r="F66" s="183">
        <v>53.65</v>
      </c>
      <c r="G66" s="194">
        <v>54.594999999999999</v>
      </c>
      <c r="H66" s="183">
        <v>64.466999999999999</v>
      </c>
      <c r="I66" s="194">
        <v>66.567000000000007</v>
      </c>
      <c r="J66" s="183">
        <v>78.647999999999996</v>
      </c>
      <c r="K66" s="194">
        <v>80.099999999999994</v>
      </c>
      <c r="L66" s="183">
        <v>104.54499999999999</v>
      </c>
      <c r="M66" s="194">
        <v>106.61999999999999</v>
      </c>
      <c r="N66" s="183">
        <v>116.60899999999999</v>
      </c>
      <c r="O66" s="197">
        <v>121.009</v>
      </c>
      <c r="P66" s="186">
        <v>49.88</v>
      </c>
      <c r="Q66" s="194">
        <v>50.980000000000004</v>
      </c>
      <c r="R66" s="183">
        <v>60.783999999999999</v>
      </c>
      <c r="S66" s="194">
        <v>61.728999999999999</v>
      </c>
      <c r="T66" s="183">
        <v>74.965000000000003</v>
      </c>
      <c r="U66" s="194">
        <v>77.064999999999998</v>
      </c>
      <c r="V66" s="183">
        <v>94.25</v>
      </c>
      <c r="W66" s="194">
        <v>95.701999999999998</v>
      </c>
      <c r="X66" s="183">
        <v>126.41100000000002</v>
      </c>
      <c r="Y66" s="194">
        <v>128.48600000000002</v>
      </c>
      <c r="Z66" s="183">
        <v>140.447</v>
      </c>
      <c r="AA66" s="197">
        <v>144.84700000000001</v>
      </c>
      <c r="AB66" s="186">
        <v>69.078000000000003</v>
      </c>
      <c r="AC66" s="194">
        <v>70.177999999999997</v>
      </c>
      <c r="AD66" s="183">
        <v>80.445999999999998</v>
      </c>
      <c r="AE66" s="194">
        <v>81.390999999999991</v>
      </c>
      <c r="AF66" s="183">
        <v>116.66699999999999</v>
      </c>
      <c r="AG66" s="194">
        <v>118.767</v>
      </c>
      <c r="AH66" s="183">
        <v>140.79499999999999</v>
      </c>
      <c r="AI66" s="194">
        <v>142.24699999999999</v>
      </c>
      <c r="AJ66" s="183">
        <v>188.00700000000001</v>
      </c>
      <c r="AK66" s="194">
        <v>190.08199999999999</v>
      </c>
      <c r="AL66" s="183">
        <v>209.786</v>
      </c>
      <c r="AM66" s="197">
        <v>214.18600000000001</v>
      </c>
      <c r="AN66" s="25">
        <v>2900</v>
      </c>
      <c r="AO66" s="254"/>
      <c r="AP66" s="1"/>
      <c r="AQ66" s="1"/>
    </row>
    <row r="67" spans="1:43" ht="15.75" thickBot="1">
      <c r="A67" s="255"/>
      <c r="B67" s="26">
        <v>3000</v>
      </c>
      <c r="C67" s="29"/>
      <c r="D67" s="187">
        <v>41.55</v>
      </c>
      <c r="E67" s="195">
        <v>42.66</v>
      </c>
      <c r="F67" s="188">
        <v>55.5</v>
      </c>
      <c r="G67" s="195">
        <v>56.46</v>
      </c>
      <c r="H67" s="188">
        <v>66.69</v>
      </c>
      <c r="I67" s="195">
        <v>68.804999999999993</v>
      </c>
      <c r="J67" s="188">
        <v>81.36</v>
      </c>
      <c r="K67" s="195">
        <v>82.835999999999999</v>
      </c>
      <c r="L67" s="188">
        <v>108.14999999999999</v>
      </c>
      <c r="M67" s="195">
        <v>110.24999999999999</v>
      </c>
      <c r="N67" s="188">
        <v>120.63</v>
      </c>
      <c r="O67" s="198">
        <v>125.08499999999999</v>
      </c>
      <c r="P67" s="187">
        <v>51.6</v>
      </c>
      <c r="Q67" s="195">
        <v>52.71</v>
      </c>
      <c r="R67" s="188">
        <v>62.88</v>
      </c>
      <c r="S67" s="195">
        <v>63.84</v>
      </c>
      <c r="T67" s="188">
        <v>77.55</v>
      </c>
      <c r="U67" s="195">
        <v>79.664999999999992</v>
      </c>
      <c r="V67" s="188">
        <v>97.5</v>
      </c>
      <c r="W67" s="195">
        <v>98.975999999999999</v>
      </c>
      <c r="X67" s="188">
        <v>130.77000000000001</v>
      </c>
      <c r="Y67" s="195">
        <v>132.87</v>
      </c>
      <c r="Z67" s="188">
        <v>145.29</v>
      </c>
      <c r="AA67" s="198">
        <v>149.745</v>
      </c>
      <c r="AB67" s="187">
        <v>71.459999999999994</v>
      </c>
      <c r="AC67" s="195">
        <v>72.569999999999993</v>
      </c>
      <c r="AD67" s="188">
        <v>83.22</v>
      </c>
      <c r="AE67" s="195">
        <v>84.18</v>
      </c>
      <c r="AF67" s="188">
        <v>120.68999999999998</v>
      </c>
      <c r="AG67" s="195">
        <v>122.80499999999998</v>
      </c>
      <c r="AH67" s="188">
        <v>145.65</v>
      </c>
      <c r="AI67" s="195">
        <v>147.126</v>
      </c>
      <c r="AJ67" s="188">
        <v>194.49</v>
      </c>
      <c r="AK67" s="195">
        <v>196.59</v>
      </c>
      <c r="AL67" s="188">
        <v>217.02</v>
      </c>
      <c r="AM67" s="199">
        <v>221.47500000000002</v>
      </c>
      <c r="AN67" s="26">
        <v>3000</v>
      </c>
      <c r="AO67" s="255"/>
      <c r="AP67" s="1"/>
      <c r="AQ67" s="1"/>
    </row>
    <row r="68" spans="1:43"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P68" s="1"/>
      <c r="AQ68" s="1"/>
    </row>
    <row r="69" spans="1:43"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P69" s="1"/>
      <c r="AQ69" s="1"/>
    </row>
    <row r="70" spans="1:43"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P70" s="1"/>
      <c r="AQ70" s="1"/>
    </row>
    <row r="71" spans="1:43"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P71" s="1"/>
      <c r="AQ71" s="1"/>
    </row>
    <row r="72" spans="1:43"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P72" s="1"/>
      <c r="AQ72" s="1"/>
    </row>
    <row r="73" spans="1:43"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P73" s="1"/>
      <c r="AQ73" s="1"/>
    </row>
    <row r="74" spans="1:43"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P74" s="1"/>
      <c r="AQ74" s="1"/>
    </row>
    <row r="75" spans="1:43"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P75" s="1"/>
      <c r="AQ75" s="1"/>
    </row>
    <row r="76" spans="1:43"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P76" s="1"/>
      <c r="AQ76" s="1"/>
    </row>
    <row r="77" spans="1:43"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P77" s="1"/>
      <c r="AQ77" s="1"/>
    </row>
    <row r="78" spans="1:43"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P78" s="1"/>
      <c r="AQ78" s="1"/>
    </row>
    <row r="79" spans="1:43"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P79" s="1"/>
      <c r="AQ79" s="1"/>
    </row>
    <row r="80" spans="1:43"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P80" s="1"/>
      <c r="AQ80" s="1"/>
    </row>
    <row r="81" spans="2:43"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P81" s="1"/>
      <c r="AQ81" s="1"/>
    </row>
    <row r="82" spans="2:43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P82" s="1"/>
      <c r="AQ82" s="1"/>
    </row>
    <row r="83" spans="2:43"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P83" s="1"/>
      <c r="AQ83" s="1"/>
    </row>
    <row r="84" spans="2:43"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P84" s="1"/>
      <c r="AQ84" s="1"/>
    </row>
    <row r="85" spans="2:43"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P85" s="1"/>
      <c r="AQ85" s="1"/>
    </row>
    <row r="86" spans="2:43"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P86" s="1"/>
      <c r="AQ86" s="1"/>
    </row>
    <row r="87" spans="2:43"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P87" s="1"/>
      <c r="AQ87" s="1"/>
    </row>
    <row r="88" spans="2:43"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P88" s="1"/>
      <c r="AQ88" s="1"/>
    </row>
    <row r="89" spans="2:43"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P89" s="1"/>
      <c r="AQ89" s="1"/>
    </row>
    <row r="90" spans="2:43"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P90" s="1"/>
      <c r="AQ90" s="1"/>
    </row>
    <row r="91" spans="2:43"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P91" s="1"/>
      <c r="AQ91" s="1"/>
    </row>
    <row r="92" spans="2:43"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P92" s="1"/>
      <c r="AQ92" s="1"/>
    </row>
    <row r="93" spans="2:43"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P93" s="1"/>
      <c r="AQ93" s="1"/>
    </row>
    <row r="94" spans="2:43"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P94" s="1"/>
      <c r="AQ94" s="1"/>
    </row>
    <row r="95" spans="2:43"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P95" s="1"/>
      <c r="AQ95" s="1"/>
    </row>
    <row r="96" spans="2:43"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P96" s="1"/>
      <c r="AQ96" s="1"/>
    </row>
    <row r="97" spans="2:43"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P97" s="1"/>
      <c r="AQ97" s="1"/>
    </row>
    <row r="98" spans="2:43"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P98" s="1"/>
      <c r="AQ98" s="1"/>
    </row>
    <row r="99" spans="2:43"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P99" s="1"/>
      <c r="AQ99" s="1"/>
    </row>
    <row r="100" spans="2:43"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P100" s="1"/>
      <c r="AQ100" s="1"/>
    </row>
    <row r="101" spans="2:43"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P101" s="1"/>
      <c r="AQ101" s="1"/>
    </row>
    <row r="102" spans="2:43"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P102" s="1"/>
      <c r="AQ102" s="1"/>
    </row>
    <row r="103" spans="2:43"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P103" s="1"/>
      <c r="AQ103" s="1"/>
    </row>
    <row r="104" spans="2:43"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P104" s="1"/>
      <c r="AQ104" s="1"/>
    </row>
    <row r="105" spans="2:43"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P105" s="1"/>
      <c r="AQ105" s="1"/>
    </row>
    <row r="106" spans="2:43"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P106" s="1"/>
      <c r="AQ106" s="1"/>
    </row>
    <row r="107" spans="2:43"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P107" s="1"/>
      <c r="AQ107" s="1"/>
    </row>
    <row r="108" spans="2:43"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P108" s="1"/>
      <c r="AQ108" s="1"/>
    </row>
    <row r="109" spans="2:43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P109" s="1"/>
      <c r="AQ109" s="1"/>
    </row>
    <row r="110" spans="2:43"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P110" s="1"/>
      <c r="AQ110" s="1"/>
    </row>
    <row r="111" spans="2:43"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P111" s="1"/>
      <c r="AQ111" s="1"/>
    </row>
    <row r="112" spans="2:43"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P112" s="1"/>
      <c r="AQ112" s="1"/>
    </row>
    <row r="113" spans="2:43"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P113" s="1"/>
      <c r="AQ113" s="1"/>
    </row>
    <row r="114" spans="2:43"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P114" s="1"/>
      <c r="AQ114" s="1"/>
    </row>
    <row r="115" spans="2:43"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P115" s="1"/>
      <c r="AQ115" s="1"/>
    </row>
    <row r="116" spans="2:43"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P116" s="1"/>
      <c r="AQ116" s="1"/>
    </row>
    <row r="117" spans="2:43"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P117" s="1"/>
      <c r="AQ117" s="1"/>
    </row>
    <row r="118" spans="2:43"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P118" s="1"/>
      <c r="AQ118" s="1"/>
    </row>
    <row r="119" spans="2:43"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P119" s="1"/>
      <c r="AQ119" s="1"/>
    </row>
    <row r="120" spans="2:43"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P120" s="1"/>
      <c r="AQ120" s="1"/>
    </row>
    <row r="121" spans="2:43"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P121" s="1"/>
      <c r="AQ121" s="1"/>
    </row>
    <row r="122" spans="2:43"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P122" s="1"/>
      <c r="AQ122" s="1"/>
    </row>
    <row r="123" spans="2:43"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P123" s="1"/>
      <c r="AQ123" s="1"/>
    </row>
    <row r="124" spans="2:43"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P124" s="1"/>
      <c r="AQ124" s="1"/>
    </row>
    <row r="125" spans="2:43"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P125" s="1"/>
      <c r="AQ125" s="1"/>
    </row>
    <row r="126" spans="2:43"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P126" s="1"/>
      <c r="AQ126" s="1"/>
    </row>
    <row r="127" spans="2:43"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P127" s="1"/>
      <c r="AQ127" s="1"/>
    </row>
    <row r="128" spans="2:43"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P128" s="1"/>
      <c r="AQ128" s="1"/>
    </row>
    <row r="129" spans="2:43"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P129" s="1"/>
      <c r="AQ129" s="1"/>
    </row>
    <row r="130" spans="2:43"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P130" s="1"/>
      <c r="AQ130" s="1"/>
    </row>
    <row r="131" spans="2:43"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P131" s="1"/>
      <c r="AQ131" s="1"/>
    </row>
    <row r="132" spans="2:43"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P132" s="1"/>
      <c r="AQ132" s="1"/>
    </row>
    <row r="133" spans="2:43"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P133" s="1"/>
      <c r="AQ133" s="1"/>
    </row>
    <row r="134" spans="2:43"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P134" s="1"/>
      <c r="AQ134" s="1"/>
    </row>
    <row r="135" spans="2:43"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P135" s="1"/>
      <c r="AQ135" s="1"/>
    </row>
    <row r="136" spans="2:43"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P136" s="1"/>
      <c r="AQ136" s="1"/>
    </row>
    <row r="137" spans="2:43"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P137" s="1"/>
      <c r="AQ137" s="1"/>
    </row>
    <row r="138" spans="2:43"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P138" s="1"/>
      <c r="AQ138" s="1"/>
    </row>
    <row r="139" spans="2:43"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P139" s="1"/>
      <c r="AQ139" s="1"/>
    </row>
    <row r="140" spans="2:43"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P140" s="1"/>
      <c r="AQ140" s="1"/>
    </row>
    <row r="141" spans="2:43"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P141" s="1"/>
      <c r="AQ141" s="1"/>
    </row>
    <row r="142" spans="2:43"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P142" s="1"/>
      <c r="AQ142" s="1"/>
    </row>
    <row r="143" spans="2:43"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P143" s="1"/>
      <c r="AQ143" s="1"/>
    </row>
    <row r="144" spans="2:43"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P144" s="1"/>
      <c r="AQ144" s="1"/>
    </row>
    <row r="145" spans="2:43"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P145" s="1"/>
      <c r="AQ145" s="1"/>
    </row>
    <row r="146" spans="2:43"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P146" s="1"/>
      <c r="AQ146" s="1"/>
    </row>
    <row r="147" spans="2:43"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P147" s="1"/>
      <c r="AQ147" s="1"/>
    </row>
    <row r="148" spans="2:43"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P148" s="1"/>
      <c r="AQ148" s="1"/>
    </row>
    <row r="149" spans="2:43"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P149" s="1"/>
      <c r="AQ149" s="1"/>
    </row>
    <row r="150" spans="2:43"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P150" s="1"/>
      <c r="AQ150" s="1"/>
    </row>
    <row r="151" spans="2:43"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P151" s="1"/>
      <c r="AQ151" s="1"/>
    </row>
    <row r="152" spans="2:43"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P152" s="1"/>
      <c r="AQ152" s="1"/>
    </row>
    <row r="153" spans="2:43"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P153" s="1"/>
      <c r="AQ153" s="1"/>
    </row>
    <row r="154" spans="2:43"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P154" s="1"/>
      <c r="AQ154" s="1"/>
    </row>
    <row r="155" spans="2:43"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P155" s="1"/>
      <c r="AQ155" s="1"/>
    </row>
    <row r="156" spans="2:43"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P156" s="1"/>
      <c r="AQ156" s="1"/>
    </row>
    <row r="157" spans="2:43"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P157" s="1"/>
      <c r="AQ157" s="1"/>
    </row>
    <row r="158" spans="2:43"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P158" s="1"/>
      <c r="AQ158" s="1"/>
    </row>
    <row r="159" spans="2:43"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P159" s="1"/>
      <c r="AQ159" s="1"/>
    </row>
    <row r="160" spans="2:43"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P160" s="1"/>
      <c r="AQ160" s="1"/>
    </row>
    <row r="161" spans="2:43"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P161" s="1"/>
      <c r="AQ161" s="1"/>
    </row>
    <row r="162" spans="2:43"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P162" s="1"/>
      <c r="AQ162" s="1"/>
    </row>
    <row r="163" spans="2:43"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P163" s="1"/>
      <c r="AQ163" s="1"/>
    </row>
    <row r="164" spans="2:43"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P164" s="1"/>
      <c r="AQ164" s="1"/>
    </row>
    <row r="165" spans="2:43"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P165" s="1"/>
      <c r="AQ165" s="1"/>
    </row>
    <row r="166" spans="2:43"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P166" s="1"/>
      <c r="AQ166" s="1"/>
    </row>
    <row r="167" spans="2:43"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P167" s="1"/>
      <c r="AQ167" s="1"/>
    </row>
    <row r="168" spans="2:43"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P168" s="1"/>
      <c r="AQ168" s="1"/>
    </row>
    <row r="169" spans="2:43"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P169" s="1"/>
      <c r="AQ169" s="1"/>
    </row>
  </sheetData>
  <mergeCells count="52">
    <mergeCell ref="AO41:AO67"/>
    <mergeCell ref="AH39:AI39"/>
    <mergeCell ref="AJ39:AK39"/>
    <mergeCell ref="AL39:AM39"/>
    <mergeCell ref="B40:C40"/>
    <mergeCell ref="AF39:AG39"/>
    <mergeCell ref="A41:A67"/>
    <mergeCell ref="X39:Y39"/>
    <mergeCell ref="Z39:AA39"/>
    <mergeCell ref="AB39:AC39"/>
    <mergeCell ref="AD39:AE39"/>
    <mergeCell ref="N39:O39"/>
    <mergeCell ref="P39:Q39"/>
    <mergeCell ref="R39:S39"/>
    <mergeCell ref="T39:U39"/>
    <mergeCell ref="V39:W39"/>
    <mergeCell ref="D39:E39"/>
    <mergeCell ref="F39:G39"/>
    <mergeCell ref="H39:I39"/>
    <mergeCell ref="J39:K39"/>
    <mergeCell ref="L39:M39"/>
    <mergeCell ref="AO7:AO33"/>
    <mergeCell ref="B37:AN37"/>
    <mergeCell ref="B38:C38"/>
    <mergeCell ref="D38:O38"/>
    <mergeCell ref="P38:AA38"/>
    <mergeCell ref="AB38:AM38"/>
    <mergeCell ref="B6:C6"/>
    <mergeCell ref="A7:A33"/>
    <mergeCell ref="X5:Y5"/>
    <mergeCell ref="Z5:AA5"/>
    <mergeCell ref="AB5:AC5"/>
    <mergeCell ref="N5:O5"/>
    <mergeCell ref="P5:Q5"/>
    <mergeCell ref="R5:S5"/>
    <mergeCell ref="T5:U5"/>
    <mergeCell ref="V5:W5"/>
    <mergeCell ref="D5:E5"/>
    <mergeCell ref="F5:G5"/>
    <mergeCell ref="H5:I5"/>
    <mergeCell ref="J5:K5"/>
    <mergeCell ref="L5:M5"/>
    <mergeCell ref="B3:AN3"/>
    <mergeCell ref="B4:C4"/>
    <mergeCell ref="D4:O4"/>
    <mergeCell ref="P4:AA4"/>
    <mergeCell ref="AB4:AM4"/>
    <mergeCell ref="AH5:AI5"/>
    <mergeCell ref="AJ5:AK5"/>
    <mergeCell ref="AL5:AM5"/>
    <mergeCell ref="AD5:AE5"/>
    <mergeCell ref="AF5:AG5"/>
  </mergeCells>
  <printOptions horizontalCentered="1" verticalCentered="1"/>
  <pageMargins left="0" right="0" top="0" bottom="0" header="0" footer="0"/>
  <pageSetup paperSize="9" scale="41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H152"/>
  <sheetViews>
    <sheetView showGridLines="0" topLeftCell="A142" zoomScaleNormal="100" workbookViewId="0">
      <selection activeCell="H10" sqref="H10"/>
    </sheetView>
  </sheetViews>
  <sheetFormatPr defaultRowHeight="15"/>
  <cols>
    <col min="2" max="2" width="26.140625" customWidth="1"/>
    <col min="3" max="3" width="26" customWidth="1"/>
    <col min="4" max="4" width="26.28515625" customWidth="1"/>
    <col min="5" max="6" width="26.140625" customWidth="1"/>
    <col min="7" max="8" width="26.28515625" customWidth="1"/>
  </cols>
  <sheetData>
    <row r="3" spans="1:8" ht="18.75">
      <c r="A3" s="120" t="s">
        <v>91</v>
      </c>
      <c r="B3" s="118"/>
      <c r="C3" s="118"/>
      <c r="D3" s="118"/>
      <c r="E3" s="118"/>
      <c r="F3" s="118"/>
      <c r="G3" s="118"/>
      <c r="H3" s="118"/>
    </row>
    <row r="5" spans="1:8" ht="21" customHeight="1">
      <c r="A5" s="262" t="s">
        <v>32</v>
      </c>
      <c r="B5" s="9"/>
      <c r="C5" s="9"/>
      <c r="D5" s="9"/>
      <c r="E5" s="9"/>
      <c r="F5" s="9"/>
    </row>
    <row r="6" spans="1:8" ht="21" customHeight="1">
      <c r="A6" s="263"/>
      <c r="B6" s="9"/>
      <c r="C6" s="9"/>
      <c r="D6" s="9"/>
      <c r="E6" s="9"/>
      <c r="F6" s="9"/>
    </row>
    <row r="7" spans="1:8" ht="22.5" customHeight="1">
      <c r="A7" s="263"/>
      <c r="B7" s="9"/>
      <c r="C7" s="9"/>
      <c r="D7" s="9"/>
      <c r="E7" s="9"/>
      <c r="F7" s="9"/>
    </row>
    <row r="8" spans="1:8" ht="24" customHeight="1">
      <c r="A8" s="264"/>
      <c r="B8" s="9"/>
      <c r="C8" s="9"/>
      <c r="D8" s="9"/>
      <c r="E8" s="9"/>
      <c r="F8" s="9"/>
    </row>
    <row r="9" spans="1:8">
      <c r="A9" s="11" t="s">
        <v>29</v>
      </c>
      <c r="B9" s="10" t="s">
        <v>123</v>
      </c>
      <c r="C9" s="10" t="s">
        <v>124</v>
      </c>
      <c r="D9" s="10" t="s">
        <v>30</v>
      </c>
      <c r="E9" s="10" t="s">
        <v>125</v>
      </c>
      <c r="F9" s="10" t="s">
        <v>126</v>
      </c>
      <c r="G9" s="10" t="s">
        <v>105</v>
      </c>
      <c r="H9" s="10" t="s">
        <v>105</v>
      </c>
    </row>
    <row r="10" spans="1:8">
      <c r="A10" s="11" t="s">
        <v>27</v>
      </c>
      <c r="B10" s="10" t="s">
        <v>108</v>
      </c>
      <c r="C10" s="10" t="s">
        <v>108</v>
      </c>
      <c r="D10" s="10" t="s">
        <v>108</v>
      </c>
      <c r="E10" s="10" t="s">
        <v>108</v>
      </c>
      <c r="F10" s="10" t="s">
        <v>108</v>
      </c>
      <c r="G10" s="10" t="s">
        <v>108</v>
      </c>
      <c r="H10" s="10" t="s">
        <v>108</v>
      </c>
    </row>
    <row r="11" spans="1:8">
      <c r="A11" s="11" t="s">
        <v>28</v>
      </c>
      <c r="B11" s="10" t="s">
        <v>31</v>
      </c>
      <c r="C11" s="10" t="s">
        <v>31</v>
      </c>
      <c r="D11" s="10" t="s">
        <v>31</v>
      </c>
      <c r="E11" s="10" t="s">
        <v>31</v>
      </c>
      <c r="F11" s="10" t="s">
        <v>31</v>
      </c>
      <c r="G11" s="10" t="s">
        <v>31</v>
      </c>
      <c r="H11" s="10" t="s">
        <v>31</v>
      </c>
    </row>
    <row r="18" spans="1:8" ht="18.75">
      <c r="A18" s="120" t="s">
        <v>42</v>
      </c>
      <c r="B18" s="118"/>
      <c r="C18" s="118"/>
      <c r="D18" s="118"/>
      <c r="E18" s="118"/>
      <c r="F18" s="118"/>
      <c r="G18" s="118"/>
      <c r="H18" s="118"/>
    </row>
    <row r="19" spans="1:8" ht="20.100000000000001" customHeight="1">
      <c r="A19" s="122" t="s">
        <v>32</v>
      </c>
      <c r="B19" s="122" t="s">
        <v>27</v>
      </c>
      <c r="C19" s="122" t="s">
        <v>43</v>
      </c>
      <c r="D19" s="122" t="s">
        <v>29</v>
      </c>
      <c r="E19" s="122" t="s">
        <v>44</v>
      </c>
      <c r="F19" s="122" t="s">
        <v>45</v>
      </c>
      <c r="G19" s="122" t="s">
        <v>46</v>
      </c>
    </row>
    <row r="20" spans="1:8" ht="20.100000000000001" customHeight="1">
      <c r="A20" s="259">
        <v>10</v>
      </c>
      <c r="B20" s="45">
        <v>300</v>
      </c>
      <c r="C20" s="45">
        <f>B20-50</f>
        <v>250</v>
      </c>
      <c r="D20" s="259">
        <v>47.5</v>
      </c>
      <c r="E20" s="45" t="s">
        <v>33</v>
      </c>
      <c r="F20" s="46">
        <v>1.7</v>
      </c>
      <c r="G20" s="45">
        <v>6.45</v>
      </c>
    </row>
    <row r="21" spans="1:8" ht="20.100000000000001" customHeight="1">
      <c r="A21" s="259"/>
      <c r="B21" s="45">
        <v>400</v>
      </c>
      <c r="C21" s="143">
        <f t="shared" ref="C21:C25" si="0">B21-50</f>
        <v>350</v>
      </c>
      <c r="D21" s="259"/>
      <c r="E21" s="45" t="s">
        <v>33</v>
      </c>
      <c r="F21" s="45">
        <v>2.1800000000000002</v>
      </c>
      <c r="G21" s="45">
        <v>8.3699999999999992</v>
      </c>
    </row>
    <row r="22" spans="1:8" ht="20.100000000000001" customHeight="1">
      <c r="A22" s="259"/>
      <c r="B22" s="45">
        <v>500</v>
      </c>
      <c r="C22" s="143">
        <f t="shared" si="0"/>
        <v>450</v>
      </c>
      <c r="D22" s="259"/>
      <c r="E22" s="45" t="s">
        <v>33</v>
      </c>
      <c r="F22" s="45">
        <v>2.67</v>
      </c>
      <c r="G22" s="45">
        <v>10.28</v>
      </c>
    </row>
    <row r="23" spans="1:8" ht="20.100000000000001" customHeight="1">
      <c r="A23" s="259"/>
      <c r="B23" s="45">
        <v>600</v>
      </c>
      <c r="C23" s="143">
        <f t="shared" si="0"/>
        <v>550</v>
      </c>
      <c r="D23" s="259"/>
      <c r="E23" s="45" t="s">
        <v>33</v>
      </c>
      <c r="F23" s="45">
        <v>3.15</v>
      </c>
      <c r="G23" s="45">
        <v>12.2</v>
      </c>
    </row>
    <row r="24" spans="1:8" ht="20.100000000000001" customHeight="1">
      <c r="A24" s="259"/>
      <c r="B24" s="45">
        <v>800</v>
      </c>
      <c r="C24" s="143">
        <f t="shared" si="0"/>
        <v>750</v>
      </c>
      <c r="D24" s="259"/>
      <c r="E24" s="45" t="s">
        <v>33</v>
      </c>
      <c r="F24" s="45">
        <v>3.62</v>
      </c>
      <c r="G24" s="45">
        <v>14.2</v>
      </c>
    </row>
    <row r="25" spans="1:8" ht="20.100000000000001" customHeight="1">
      <c r="A25" s="259"/>
      <c r="B25" s="45">
        <v>900</v>
      </c>
      <c r="C25" s="143">
        <f t="shared" si="0"/>
        <v>850</v>
      </c>
      <c r="D25" s="259"/>
      <c r="E25" s="45" t="s">
        <v>33</v>
      </c>
      <c r="F25" s="45">
        <v>4.55</v>
      </c>
      <c r="G25" s="45">
        <v>18.2</v>
      </c>
    </row>
    <row r="26" spans="1:8" ht="20.100000000000001" customHeight="1">
      <c r="A26" s="8"/>
      <c r="B26" s="8"/>
      <c r="C26" s="8"/>
      <c r="D26" s="8"/>
      <c r="E26" s="8"/>
      <c r="F26" s="8"/>
      <c r="G26" s="8"/>
    </row>
    <row r="27" spans="1:8" ht="20.100000000000001" customHeight="1">
      <c r="A27" s="8"/>
      <c r="B27" s="8"/>
      <c r="C27" s="8"/>
      <c r="D27" s="8"/>
      <c r="E27" s="8"/>
      <c r="F27" s="8"/>
      <c r="G27" s="8"/>
    </row>
    <row r="28" spans="1:8" ht="20.100000000000001" customHeight="1">
      <c r="A28" s="8"/>
      <c r="B28" s="8"/>
      <c r="C28" s="8"/>
      <c r="D28" s="8"/>
      <c r="E28" s="8"/>
      <c r="F28" s="8"/>
      <c r="G28" s="8"/>
    </row>
    <row r="29" spans="1:8" ht="20.100000000000001" customHeight="1">
      <c r="A29" s="8"/>
      <c r="B29" s="8"/>
      <c r="C29" s="8"/>
      <c r="D29" s="8"/>
      <c r="E29" s="8"/>
      <c r="F29" s="8"/>
      <c r="G29" s="8"/>
    </row>
    <row r="30" spans="1:8" ht="20.100000000000001" customHeight="1">
      <c r="A30" s="8"/>
      <c r="B30" s="8"/>
      <c r="C30" s="8"/>
      <c r="D30" s="8"/>
      <c r="E30" s="8"/>
      <c r="F30" s="8"/>
      <c r="G30" s="8"/>
    </row>
    <row r="31" spans="1:8" ht="20.100000000000001" customHeight="1">
      <c r="A31" s="122" t="s">
        <v>32</v>
      </c>
      <c r="B31" s="122" t="s">
        <v>27</v>
      </c>
      <c r="C31" s="122" t="s">
        <v>43</v>
      </c>
      <c r="D31" s="122" t="s">
        <v>29</v>
      </c>
      <c r="E31" s="122" t="s">
        <v>44</v>
      </c>
      <c r="F31" s="122" t="s">
        <v>45</v>
      </c>
      <c r="G31" s="122" t="s">
        <v>46</v>
      </c>
    </row>
    <row r="32" spans="1:8" ht="20.100000000000001" customHeight="1">
      <c r="A32" s="259">
        <v>11</v>
      </c>
      <c r="B32" s="45">
        <v>300</v>
      </c>
      <c r="C32" s="45">
        <f>B32-50</f>
        <v>250</v>
      </c>
      <c r="D32" s="259">
        <v>52</v>
      </c>
      <c r="E32" s="45" t="s">
        <v>33</v>
      </c>
      <c r="F32" s="46">
        <v>2.33</v>
      </c>
      <c r="G32" s="46">
        <v>8.6</v>
      </c>
    </row>
    <row r="33" spans="1:7" ht="20.100000000000001" customHeight="1">
      <c r="A33" s="259"/>
      <c r="B33" s="45">
        <v>400</v>
      </c>
      <c r="C33" s="143">
        <f t="shared" ref="C33:C37" si="1">B33-50</f>
        <v>350</v>
      </c>
      <c r="D33" s="259"/>
      <c r="E33" s="45" t="s">
        <v>33</v>
      </c>
      <c r="F33" s="46">
        <v>2.4</v>
      </c>
      <c r="G33" s="46">
        <v>10.48</v>
      </c>
    </row>
    <row r="34" spans="1:7" ht="20.100000000000001" customHeight="1">
      <c r="A34" s="259"/>
      <c r="B34" s="45">
        <v>500</v>
      </c>
      <c r="C34" s="143">
        <f t="shared" si="1"/>
        <v>450</v>
      </c>
      <c r="D34" s="259"/>
      <c r="E34" s="45" t="s">
        <v>33</v>
      </c>
      <c r="F34" s="46">
        <v>2.7</v>
      </c>
      <c r="G34" s="46">
        <v>13.46</v>
      </c>
    </row>
    <row r="35" spans="1:7" ht="20.100000000000001" customHeight="1">
      <c r="A35" s="259"/>
      <c r="B35" s="45">
        <v>600</v>
      </c>
      <c r="C35" s="143">
        <f t="shared" si="1"/>
        <v>550</v>
      </c>
      <c r="D35" s="259"/>
      <c r="E35" s="45" t="s">
        <v>33</v>
      </c>
      <c r="F35" s="46">
        <v>3.88</v>
      </c>
      <c r="G35" s="46">
        <v>16.8</v>
      </c>
    </row>
    <row r="36" spans="1:7" ht="20.100000000000001" customHeight="1">
      <c r="A36" s="259"/>
      <c r="B36" s="45">
        <v>800</v>
      </c>
      <c r="C36" s="143">
        <f t="shared" si="1"/>
        <v>750</v>
      </c>
      <c r="D36" s="259"/>
      <c r="E36" s="45" t="s">
        <v>33</v>
      </c>
      <c r="F36" s="46">
        <v>4</v>
      </c>
      <c r="G36" s="46">
        <v>22.76</v>
      </c>
    </row>
    <row r="37" spans="1:7" ht="20.100000000000001" customHeight="1">
      <c r="A37" s="259"/>
      <c r="B37" s="45">
        <v>900</v>
      </c>
      <c r="C37" s="143">
        <f t="shared" si="1"/>
        <v>850</v>
      </c>
      <c r="D37" s="259"/>
      <c r="E37" s="45" t="s">
        <v>33</v>
      </c>
      <c r="F37" s="46">
        <v>5.66</v>
      </c>
      <c r="G37" s="46">
        <v>24.86</v>
      </c>
    </row>
    <row r="38" spans="1:7" ht="20.100000000000001" customHeight="1">
      <c r="A38" s="8"/>
      <c r="B38" s="8"/>
      <c r="C38" s="8"/>
      <c r="D38" s="8"/>
      <c r="E38" s="8"/>
      <c r="F38" s="8"/>
      <c r="G38" s="8"/>
    </row>
    <row r="39" spans="1:7" ht="20.100000000000001" customHeight="1">
      <c r="A39" s="8"/>
      <c r="B39" s="8"/>
      <c r="C39" s="8"/>
      <c r="D39" s="8"/>
      <c r="E39" s="8"/>
      <c r="F39" s="8"/>
      <c r="G39" s="8"/>
    </row>
    <row r="40" spans="1:7" ht="20.100000000000001" customHeight="1">
      <c r="A40" s="8"/>
      <c r="B40" s="8"/>
      <c r="C40" s="8"/>
      <c r="D40" s="8"/>
      <c r="E40" s="8"/>
      <c r="F40" s="8"/>
      <c r="G40" s="8"/>
    </row>
    <row r="41" spans="1:7" ht="20.100000000000001" customHeight="1">
      <c r="A41" s="8"/>
      <c r="B41" s="8"/>
      <c r="C41" s="8"/>
      <c r="D41" s="8"/>
      <c r="E41" s="8"/>
      <c r="F41" s="8"/>
      <c r="G41" s="8"/>
    </row>
    <row r="42" spans="1:7" ht="20.100000000000001" customHeight="1">
      <c r="A42" s="8"/>
      <c r="B42" s="8"/>
      <c r="C42" s="8"/>
      <c r="D42" s="8"/>
      <c r="E42" s="8"/>
      <c r="F42" s="8"/>
      <c r="G42" s="8"/>
    </row>
    <row r="43" spans="1:7" ht="20.100000000000001" customHeight="1">
      <c r="A43" s="122" t="s">
        <v>32</v>
      </c>
      <c r="B43" s="122" t="s">
        <v>27</v>
      </c>
      <c r="C43" s="122" t="s">
        <v>43</v>
      </c>
      <c r="D43" s="122" t="s">
        <v>29</v>
      </c>
      <c r="E43" s="122" t="s">
        <v>44</v>
      </c>
      <c r="F43" s="122" t="s">
        <v>45</v>
      </c>
      <c r="G43" s="122" t="s">
        <v>46</v>
      </c>
    </row>
    <row r="44" spans="1:7" ht="20.100000000000001" customHeight="1">
      <c r="A44" s="259">
        <v>20</v>
      </c>
      <c r="B44" s="45">
        <v>300</v>
      </c>
      <c r="C44" s="45">
        <f>B44-50</f>
        <v>250</v>
      </c>
      <c r="D44" s="259">
        <v>70</v>
      </c>
      <c r="E44" s="45" t="s">
        <v>33</v>
      </c>
      <c r="F44" s="45">
        <v>3.35</v>
      </c>
      <c r="G44" s="45">
        <v>12.35</v>
      </c>
    </row>
    <row r="45" spans="1:7" ht="20.100000000000001" customHeight="1">
      <c r="A45" s="259"/>
      <c r="B45" s="45">
        <v>400</v>
      </c>
      <c r="C45" s="143">
        <f t="shared" ref="C45:C49" si="2">B45-50</f>
        <v>350</v>
      </c>
      <c r="D45" s="259"/>
      <c r="E45" s="45" t="s">
        <v>33</v>
      </c>
      <c r="F45" s="45">
        <v>4.2300000000000004</v>
      </c>
      <c r="G45" s="45">
        <v>16.5</v>
      </c>
    </row>
    <row r="46" spans="1:7" ht="20.100000000000001" customHeight="1">
      <c r="A46" s="259"/>
      <c r="B46" s="45">
        <v>500</v>
      </c>
      <c r="C46" s="143">
        <f t="shared" si="2"/>
        <v>450</v>
      </c>
      <c r="D46" s="259"/>
      <c r="E46" s="45" t="s">
        <v>33</v>
      </c>
      <c r="F46" s="45">
        <v>5.12</v>
      </c>
      <c r="G46" s="45">
        <v>20.65</v>
      </c>
    </row>
    <row r="47" spans="1:7" ht="20.100000000000001" customHeight="1">
      <c r="A47" s="259"/>
      <c r="B47" s="45">
        <v>600</v>
      </c>
      <c r="C47" s="143">
        <f t="shared" si="2"/>
        <v>550</v>
      </c>
      <c r="D47" s="259"/>
      <c r="E47" s="45" t="s">
        <v>33</v>
      </c>
      <c r="F47" s="45">
        <v>6</v>
      </c>
      <c r="G47" s="45">
        <v>24.8</v>
      </c>
    </row>
    <row r="48" spans="1:7" ht="20.100000000000001" customHeight="1">
      <c r="A48" s="259"/>
      <c r="B48" s="45">
        <v>800</v>
      </c>
      <c r="C48" s="143">
        <f t="shared" si="2"/>
        <v>750</v>
      </c>
      <c r="D48" s="259"/>
      <c r="E48" s="45" t="s">
        <v>33</v>
      </c>
      <c r="F48" s="45">
        <v>7.2</v>
      </c>
      <c r="G48" s="45">
        <v>27.82</v>
      </c>
    </row>
    <row r="49" spans="1:7" ht="20.100000000000001" customHeight="1">
      <c r="A49" s="259"/>
      <c r="B49" s="45">
        <v>900</v>
      </c>
      <c r="C49" s="143">
        <f t="shared" si="2"/>
        <v>850</v>
      </c>
      <c r="D49" s="259"/>
      <c r="E49" s="45" t="s">
        <v>33</v>
      </c>
      <c r="F49" s="45">
        <v>9.6</v>
      </c>
      <c r="G49" s="45">
        <v>33.85</v>
      </c>
    </row>
    <row r="50" spans="1:7" ht="20.100000000000001" customHeight="1">
      <c r="A50" s="8"/>
      <c r="B50" s="8"/>
      <c r="C50" s="8"/>
      <c r="D50" s="8"/>
      <c r="E50" s="8"/>
      <c r="F50" s="8"/>
      <c r="G50" s="8"/>
    </row>
    <row r="51" spans="1:7" ht="20.100000000000001" customHeight="1">
      <c r="A51" s="8"/>
      <c r="B51" s="8"/>
      <c r="C51" s="8"/>
      <c r="D51" s="8"/>
      <c r="E51" s="8"/>
      <c r="F51" s="8"/>
      <c r="G51" s="8"/>
    </row>
    <row r="52" spans="1:7" ht="20.100000000000001" customHeight="1">
      <c r="A52" s="8"/>
      <c r="B52" s="8"/>
      <c r="C52" s="8"/>
      <c r="D52" s="8"/>
      <c r="E52" s="8"/>
      <c r="F52" s="8"/>
      <c r="G52" s="8"/>
    </row>
    <row r="53" spans="1:7" ht="20.100000000000001" customHeight="1">
      <c r="A53" s="8"/>
      <c r="B53" s="8"/>
      <c r="C53" s="8"/>
      <c r="D53" s="8"/>
      <c r="E53" s="8"/>
      <c r="F53" s="8"/>
      <c r="G53" s="8"/>
    </row>
    <row r="54" spans="1:7" ht="30" customHeight="1">
      <c r="A54" s="8"/>
      <c r="B54" s="8"/>
      <c r="C54" s="8"/>
      <c r="D54" s="8"/>
      <c r="E54" s="8"/>
      <c r="F54" s="8"/>
      <c r="G54" s="8"/>
    </row>
    <row r="55" spans="1:7" ht="20.100000000000001" customHeight="1">
      <c r="A55" s="8"/>
      <c r="B55" s="8"/>
      <c r="C55" s="8"/>
      <c r="D55" s="8"/>
      <c r="E55" s="8"/>
      <c r="F55" s="8"/>
      <c r="G55" s="8"/>
    </row>
    <row r="56" spans="1:7" ht="20.100000000000001" customHeight="1">
      <c r="A56" s="8"/>
      <c r="B56" s="8"/>
      <c r="C56" s="8"/>
      <c r="D56" s="8"/>
      <c r="E56" s="8"/>
      <c r="F56" s="8"/>
      <c r="G56" s="8"/>
    </row>
    <row r="57" spans="1:7" ht="20.100000000000001" customHeight="1">
      <c r="A57" s="122" t="s">
        <v>32</v>
      </c>
      <c r="B57" s="122" t="s">
        <v>27</v>
      </c>
      <c r="C57" s="122" t="s">
        <v>43</v>
      </c>
      <c r="D57" s="122" t="s">
        <v>29</v>
      </c>
      <c r="E57" s="122" t="s">
        <v>44</v>
      </c>
      <c r="F57" s="122" t="s">
        <v>45</v>
      </c>
      <c r="G57" s="122" t="s">
        <v>46</v>
      </c>
    </row>
    <row r="58" spans="1:7" ht="20.100000000000001" customHeight="1">
      <c r="A58" s="259">
        <v>21</v>
      </c>
      <c r="B58" s="45">
        <v>300</v>
      </c>
      <c r="C58" s="143">
        <f>B58-50</f>
        <v>250</v>
      </c>
      <c r="D58" s="259">
        <v>75</v>
      </c>
      <c r="E58" s="45" t="s">
        <v>33</v>
      </c>
      <c r="F58" s="45">
        <v>3.35</v>
      </c>
      <c r="G58" s="45">
        <v>13.85</v>
      </c>
    </row>
    <row r="59" spans="1:7" ht="20.100000000000001" customHeight="1">
      <c r="A59" s="259"/>
      <c r="B59" s="45">
        <v>400</v>
      </c>
      <c r="C59" s="143">
        <f t="shared" ref="C59:C63" si="3">B59-50</f>
        <v>350</v>
      </c>
      <c r="D59" s="259"/>
      <c r="E59" s="45" t="s">
        <v>33</v>
      </c>
      <c r="F59" s="45">
        <v>4.2300000000000004</v>
      </c>
      <c r="G59" s="45">
        <v>18.5</v>
      </c>
    </row>
    <row r="60" spans="1:7" ht="20.100000000000001" customHeight="1">
      <c r="A60" s="259"/>
      <c r="B60" s="45">
        <v>500</v>
      </c>
      <c r="C60" s="143">
        <f t="shared" si="3"/>
        <v>450</v>
      </c>
      <c r="D60" s="259"/>
      <c r="E60" s="45" t="s">
        <v>33</v>
      </c>
      <c r="F60" s="46">
        <v>5.4</v>
      </c>
      <c r="G60" s="45">
        <v>22.23</v>
      </c>
    </row>
    <row r="61" spans="1:7" ht="20.100000000000001" customHeight="1">
      <c r="A61" s="259"/>
      <c r="B61" s="45">
        <v>600</v>
      </c>
      <c r="C61" s="143">
        <f t="shared" si="3"/>
        <v>550</v>
      </c>
      <c r="D61" s="259"/>
      <c r="E61" s="45" t="s">
        <v>33</v>
      </c>
      <c r="F61" s="45">
        <v>7.76</v>
      </c>
      <c r="G61" s="45">
        <v>27.12</v>
      </c>
    </row>
    <row r="62" spans="1:7" ht="20.100000000000001" customHeight="1">
      <c r="A62" s="259"/>
      <c r="B62" s="45">
        <v>800</v>
      </c>
      <c r="C62" s="143">
        <f t="shared" si="3"/>
        <v>750</v>
      </c>
      <c r="D62" s="259"/>
      <c r="E62" s="45" t="s">
        <v>33</v>
      </c>
      <c r="F62" s="46">
        <v>8</v>
      </c>
      <c r="G62" s="45">
        <v>36.049999999999997</v>
      </c>
    </row>
    <row r="63" spans="1:7" ht="20.100000000000001" customHeight="1">
      <c r="A63" s="259"/>
      <c r="B63" s="45">
        <v>900</v>
      </c>
      <c r="C63" s="143">
        <f t="shared" si="3"/>
        <v>850</v>
      </c>
      <c r="D63" s="259"/>
      <c r="E63" s="45" t="s">
        <v>33</v>
      </c>
      <c r="F63" s="45">
        <v>11.02</v>
      </c>
      <c r="G63" s="45">
        <v>40.21</v>
      </c>
    </row>
    <row r="64" spans="1:7" ht="20.100000000000001" customHeight="1">
      <c r="A64" s="8"/>
      <c r="B64" s="8"/>
      <c r="C64" s="8"/>
      <c r="D64" s="8"/>
      <c r="E64" s="8"/>
      <c r="F64" s="8"/>
      <c r="G64" s="8"/>
    </row>
    <row r="65" spans="1:7" ht="20.100000000000001" customHeight="1">
      <c r="A65" s="8"/>
      <c r="B65" s="8"/>
      <c r="C65" s="8"/>
      <c r="D65" s="8"/>
      <c r="E65" s="8"/>
      <c r="F65" s="8"/>
      <c r="G65" s="8"/>
    </row>
    <row r="66" spans="1:7" ht="20.100000000000001" customHeight="1">
      <c r="A66" s="8"/>
      <c r="B66" s="8"/>
      <c r="C66" s="8"/>
      <c r="D66" s="8"/>
      <c r="E66" s="8"/>
      <c r="F66" s="8"/>
      <c r="G66" s="8"/>
    </row>
    <row r="67" spans="1:7" ht="20.100000000000001" customHeight="1">
      <c r="A67" s="8"/>
      <c r="B67" s="8"/>
      <c r="C67" s="8"/>
      <c r="D67" s="8"/>
      <c r="E67" s="8"/>
      <c r="F67" s="8"/>
      <c r="G67" s="8"/>
    </row>
    <row r="68" spans="1:7" ht="30" customHeight="1">
      <c r="A68" s="8"/>
      <c r="B68" s="8"/>
      <c r="C68" s="8"/>
      <c r="D68" s="8"/>
      <c r="E68" s="8"/>
      <c r="F68" s="8"/>
      <c r="G68" s="8"/>
    </row>
    <row r="69" spans="1:7" ht="20.100000000000001" customHeight="1">
      <c r="A69" s="122" t="s">
        <v>32</v>
      </c>
      <c r="B69" s="122" t="s">
        <v>27</v>
      </c>
      <c r="C69" s="122" t="s">
        <v>43</v>
      </c>
      <c r="D69" s="122" t="s">
        <v>29</v>
      </c>
      <c r="E69" s="122" t="s">
        <v>44</v>
      </c>
      <c r="F69" s="122" t="s">
        <v>45</v>
      </c>
      <c r="G69" s="122" t="s">
        <v>46</v>
      </c>
    </row>
    <row r="70" spans="1:7" ht="20.100000000000001" customHeight="1">
      <c r="A70" s="259">
        <v>22</v>
      </c>
      <c r="B70" s="45">
        <v>300</v>
      </c>
      <c r="C70" s="143">
        <f>B70-50</f>
        <v>250</v>
      </c>
      <c r="D70" s="259">
        <v>102</v>
      </c>
      <c r="E70" s="45" t="s">
        <v>33</v>
      </c>
      <c r="F70" s="46">
        <v>4.66</v>
      </c>
      <c r="G70" s="46">
        <v>17.2</v>
      </c>
    </row>
    <row r="71" spans="1:7" ht="20.100000000000001" customHeight="1">
      <c r="A71" s="259"/>
      <c r="B71" s="45">
        <v>400</v>
      </c>
      <c r="C71" s="143">
        <f t="shared" ref="C71:C75" si="4">B71-50</f>
        <v>350</v>
      </c>
      <c r="D71" s="259"/>
      <c r="E71" s="45" t="s">
        <v>33</v>
      </c>
      <c r="F71" s="46">
        <v>4.8</v>
      </c>
      <c r="G71" s="46">
        <v>20.96</v>
      </c>
    </row>
    <row r="72" spans="1:7" ht="20.100000000000001" customHeight="1">
      <c r="A72" s="259"/>
      <c r="B72" s="45">
        <v>500</v>
      </c>
      <c r="C72" s="143">
        <f t="shared" si="4"/>
        <v>450</v>
      </c>
      <c r="D72" s="259"/>
      <c r="E72" s="45" t="s">
        <v>33</v>
      </c>
      <c r="F72" s="46">
        <v>5.4</v>
      </c>
      <c r="G72" s="46">
        <v>25.85</v>
      </c>
    </row>
    <row r="73" spans="1:7" ht="20.100000000000001" customHeight="1">
      <c r="A73" s="259"/>
      <c r="B73" s="45">
        <v>600</v>
      </c>
      <c r="C73" s="143">
        <f t="shared" si="4"/>
        <v>550</v>
      </c>
      <c r="D73" s="259"/>
      <c r="E73" s="45" t="s">
        <v>33</v>
      </c>
      <c r="F73" s="46">
        <v>7.76</v>
      </c>
      <c r="G73" s="46">
        <v>32.5</v>
      </c>
    </row>
    <row r="74" spans="1:7" ht="20.100000000000001" customHeight="1">
      <c r="A74" s="259"/>
      <c r="B74" s="45">
        <v>800</v>
      </c>
      <c r="C74" s="143">
        <f t="shared" si="4"/>
        <v>750</v>
      </c>
      <c r="D74" s="259"/>
      <c r="E74" s="45" t="s">
        <v>33</v>
      </c>
      <c r="F74" s="46">
        <v>8</v>
      </c>
      <c r="G74" s="46">
        <v>43.59</v>
      </c>
    </row>
    <row r="75" spans="1:7">
      <c r="A75" s="259"/>
      <c r="B75" s="45">
        <v>900</v>
      </c>
      <c r="C75" s="143">
        <f t="shared" si="4"/>
        <v>850</v>
      </c>
      <c r="D75" s="259"/>
      <c r="E75" s="45" t="s">
        <v>33</v>
      </c>
      <c r="F75" s="46">
        <v>11.02</v>
      </c>
      <c r="G75" s="46">
        <v>48.43</v>
      </c>
    </row>
    <row r="76" spans="1:7">
      <c r="A76" s="8"/>
      <c r="B76" s="8"/>
      <c r="C76" s="8"/>
      <c r="D76" s="8"/>
      <c r="E76" s="8"/>
      <c r="F76" s="8"/>
      <c r="G76" s="8"/>
    </row>
    <row r="77" spans="1:7">
      <c r="A77" s="8"/>
      <c r="B77" s="8"/>
      <c r="C77" s="8"/>
      <c r="D77" s="8"/>
      <c r="E77" s="8"/>
      <c r="F77" s="8"/>
      <c r="G77" s="8"/>
    </row>
    <row r="78" spans="1:7">
      <c r="A78" s="8"/>
      <c r="B78" s="8"/>
      <c r="C78" s="8"/>
      <c r="D78" s="8"/>
      <c r="E78" s="8"/>
      <c r="F78" s="8"/>
      <c r="G78" s="8"/>
    </row>
    <row r="79" spans="1:7">
      <c r="A79" s="8"/>
      <c r="B79" s="8"/>
      <c r="C79" s="8"/>
      <c r="D79" s="8"/>
      <c r="E79" s="8"/>
      <c r="F79" s="8"/>
      <c r="G79" s="8"/>
    </row>
    <row r="80" spans="1:7" ht="33" customHeight="1">
      <c r="A80" s="8"/>
      <c r="B80" s="8"/>
      <c r="C80" s="8"/>
      <c r="D80" s="8"/>
      <c r="E80" s="8"/>
      <c r="F80" s="8"/>
      <c r="G80" s="8"/>
    </row>
    <row r="81" spans="1:7" ht="20.100000000000001" customHeight="1">
      <c r="A81" s="122" t="s">
        <v>32</v>
      </c>
      <c r="B81" s="122" t="s">
        <v>27</v>
      </c>
      <c r="C81" s="122" t="s">
        <v>43</v>
      </c>
      <c r="D81" s="122" t="s">
        <v>29</v>
      </c>
      <c r="E81" s="122" t="s">
        <v>44</v>
      </c>
      <c r="F81" s="122" t="s">
        <v>45</v>
      </c>
      <c r="G81" s="122" t="s">
        <v>46</v>
      </c>
    </row>
    <row r="82" spans="1:7" ht="20.100000000000001" customHeight="1">
      <c r="A82" s="259">
        <v>30</v>
      </c>
      <c r="B82" s="45">
        <v>300</v>
      </c>
      <c r="C82" s="143">
        <f>B82-50</f>
        <v>250</v>
      </c>
      <c r="D82" s="259">
        <v>155</v>
      </c>
      <c r="E82" s="45" t="s">
        <v>33</v>
      </c>
      <c r="F82" s="46">
        <v>5.64</v>
      </c>
      <c r="G82" s="46">
        <v>23.82</v>
      </c>
    </row>
    <row r="83" spans="1:7" ht="20.100000000000001" customHeight="1">
      <c r="A83" s="259"/>
      <c r="B83" s="45">
        <v>400</v>
      </c>
      <c r="C83" s="143">
        <f t="shared" ref="C83:C87" si="5">B83-50</f>
        <v>350</v>
      </c>
      <c r="D83" s="259"/>
      <c r="E83" s="45" t="s">
        <v>33</v>
      </c>
      <c r="F83" s="46">
        <v>7.2</v>
      </c>
      <c r="G83" s="46">
        <v>27.74</v>
      </c>
    </row>
    <row r="84" spans="1:7" ht="20.100000000000001" customHeight="1">
      <c r="A84" s="259"/>
      <c r="B84" s="45">
        <v>500</v>
      </c>
      <c r="C84" s="143">
        <f t="shared" si="5"/>
        <v>450</v>
      </c>
      <c r="D84" s="259"/>
      <c r="E84" s="45" t="s">
        <v>33</v>
      </c>
      <c r="F84" s="46">
        <v>8</v>
      </c>
      <c r="G84" s="46">
        <v>40.229999999999997</v>
      </c>
    </row>
    <row r="85" spans="1:7" ht="20.100000000000001" customHeight="1">
      <c r="A85" s="259"/>
      <c r="B85" s="45">
        <v>600</v>
      </c>
      <c r="C85" s="143">
        <f t="shared" si="5"/>
        <v>550</v>
      </c>
      <c r="D85" s="259"/>
      <c r="E85" s="45" t="s">
        <v>33</v>
      </c>
      <c r="F85" s="46">
        <v>9.4</v>
      </c>
      <c r="G85" s="46">
        <v>48.55</v>
      </c>
    </row>
    <row r="86" spans="1:7" ht="20.100000000000001" customHeight="1">
      <c r="A86" s="259"/>
      <c r="B86" s="45">
        <v>800</v>
      </c>
      <c r="C86" s="143">
        <f t="shared" si="5"/>
        <v>750</v>
      </c>
      <c r="D86" s="259"/>
      <c r="E86" s="45" t="s">
        <v>33</v>
      </c>
      <c r="F86" s="46">
        <v>12</v>
      </c>
      <c r="G86" s="46">
        <v>64.83</v>
      </c>
    </row>
    <row r="87" spans="1:7" ht="20.100000000000001" customHeight="1">
      <c r="A87" s="259"/>
      <c r="B87" s="45">
        <v>900</v>
      </c>
      <c r="C87" s="143">
        <f t="shared" si="5"/>
        <v>850</v>
      </c>
      <c r="D87" s="259"/>
      <c r="E87" s="45" t="s">
        <v>33</v>
      </c>
      <c r="F87" s="46">
        <v>12.69</v>
      </c>
      <c r="G87" s="46">
        <v>72.34</v>
      </c>
    </row>
    <row r="96" spans="1:7" ht="33" customHeight="1">
      <c r="A96" s="8"/>
      <c r="B96" s="8"/>
      <c r="C96" s="8"/>
      <c r="D96" s="8"/>
      <c r="E96" s="8"/>
      <c r="F96" s="8"/>
      <c r="G96" s="8"/>
    </row>
    <row r="97" spans="1:8" ht="20.100000000000001" customHeight="1">
      <c r="A97" s="122" t="s">
        <v>32</v>
      </c>
      <c r="B97" s="122" t="s">
        <v>27</v>
      </c>
      <c r="C97" s="122" t="s">
        <v>43</v>
      </c>
      <c r="D97" s="122" t="s">
        <v>29</v>
      </c>
      <c r="E97" s="122" t="s">
        <v>44</v>
      </c>
      <c r="F97" s="122" t="s">
        <v>45</v>
      </c>
      <c r="G97" s="122" t="s">
        <v>46</v>
      </c>
    </row>
    <row r="98" spans="1:8" ht="20.100000000000001" customHeight="1">
      <c r="A98" s="259">
        <v>33</v>
      </c>
      <c r="B98" s="45">
        <v>300</v>
      </c>
      <c r="C98" s="143">
        <f>B98-50</f>
        <v>250</v>
      </c>
      <c r="D98" s="259">
        <v>155</v>
      </c>
      <c r="E98" s="45" t="s">
        <v>33</v>
      </c>
      <c r="F98" s="46">
        <v>5.64</v>
      </c>
      <c r="G98" s="46">
        <v>23.82</v>
      </c>
    </row>
    <row r="99" spans="1:8" ht="20.100000000000001" customHeight="1">
      <c r="A99" s="259"/>
      <c r="B99" s="45">
        <v>400</v>
      </c>
      <c r="C99" s="143">
        <f t="shared" ref="C99:C103" si="6">B99-50</f>
        <v>350</v>
      </c>
      <c r="D99" s="259"/>
      <c r="E99" s="45" t="s">
        <v>33</v>
      </c>
      <c r="F99" s="46">
        <v>7.2</v>
      </c>
      <c r="G99" s="46">
        <v>27.74</v>
      </c>
    </row>
    <row r="100" spans="1:8" ht="20.100000000000001" customHeight="1">
      <c r="A100" s="259"/>
      <c r="B100" s="45">
        <v>500</v>
      </c>
      <c r="C100" s="143">
        <f t="shared" si="6"/>
        <v>450</v>
      </c>
      <c r="D100" s="259"/>
      <c r="E100" s="45" t="s">
        <v>33</v>
      </c>
      <c r="F100" s="46">
        <v>8</v>
      </c>
      <c r="G100" s="46">
        <v>40.229999999999997</v>
      </c>
    </row>
    <row r="101" spans="1:8" ht="20.100000000000001" customHeight="1">
      <c r="A101" s="259"/>
      <c r="B101" s="45">
        <v>600</v>
      </c>
      <c r="C101" s="143">
        <f t="shared" si="6"/>
        <v>550</v>
      </c>
      <c r="D101" s="259"/>
      <c r="E101" s="45" t="s">
        <v>33</v>
      </c>
      <c r="F101" s="46">
        <v>9.4</v>
      </c>
      <c r="G101" s="46">
        <v>48.55</v>
      </c>
    </row>
    <row r="102" spans="1:8" ht="20.100000000000001" customHeight="1">
      <c r="A102" s="259"/>
      <c r="B102" s="45">
        <v>800</v>
      </c>
      <c r="C102" s="143">
        <f t="shared" si="6"/>
        <v>750</v>
      </c>
      <c r="D102" s="259"/>
      <c r="E102" s="45" t="s">
        <v>33</v>
      </c>
      <c r="F102" s="46">
        <v>12</v>
      </c>
      <c r="G102" s="46">
        <v>64.83</v>
      </c>
    </row>
    <row r="103" spans="1:8" ht="20.100000000000001" customHeight="1">
      <c r="A103" s="259"/>
      <c r="B103" s="45">
        <v>900</v>
      </c>
      <c r="C103" s="143">
        <f t="shared" si="6"/>
        <v>850</v>
      </c>
      <c r="D103" s="259"/>
      <c r="E103" s="45" t="s">
        <v>33</v>
      </c>
      <c r="F103" s="46">
        <v>12.69</v>
      </c>
      <c r="G103" s="46">
        <v>72.34</v>
      </c>
    </row>
    <row r="112" spans="1:8" ht="18.75">
      <c r="A112" s="120" t="s">
        <v>70</v>
      </c>
      <c r="B112" s="118"/>
      <c r="C112" s="118"/>
      <c r="D112" s="118"/>
      <c r="E112" s="118"/>
      <c r="F112" s="118"/>
      <c r="G112" s="118"/>
      <c r="H112" s="118"/>
    </row>
    <row r="114" spans="2:3" ht="15.75" thickBot="1"/>
    <row r="115" spans="2:3" ht="16.5" thickBot="1">
      <c r="B115" s="260" t="s">
        <v>71</v>
      </c>
      <c r="C115" s="261"/>
    </row>
    <row r="116" spans="2:3" ht="15.75">
      <c r="B116" s="31" t="s">
        <v>72</v>
      </c>
      <c r="C116" s="32" t="s">
        <v>71</v>
      </c>
    </row>
    <row r="117" spans="2:3">
      <c r="B117" s="33" t="s">
        <v>73</v>
      </c>
      <c r="C117" s="34" t="s">
        <v>105</v>
      </c>
    </row>
    <row r="118" spans="2:3">
      <c r="B118" s="33" t="s">
        <v>74</v>
      </c>
      <c r="C118" s="34" t="s">
        <v>104</v>
      </c>
    </row>
    <row r="119" spans="2:3">
      <c r="B119" s="33" t="s">
        <v>75</v>
      </c>
      <c r="C119" s="34" t="s">
        <v>103</v>
      </c>
    </row>
    <row r="120" spans="2:3">
      <c r="B120" s="33" t="s">
        <v>76</v>
      </c>
      <c r="C120" s="34" t="s">
        <v>100</v>
      </c>
    </row>
    <row r="121" spans="2:3">
      <c r="B121" s="33" t="s">
        <v>78</v>
      </c>
      <c r="C121" s="34" t="s">
        <v>101</v>
      </c>
    </row>
    <row r="122" spans="2:3" ht="15.75" thickBot="1">
      <c r="B122" s="35" t="s">
        <v>77</v>
      </c>
      <c r="C122" s="36" t="s">
        <v>102</v>
      </c>
    </row>
    <row r="125" spans="2:3">
      <c r="B125" s="37"/>
    </row>
    <row r="129" spans="1:8" ht="18.75">
      <c r="A129" s="120" t="s">
        <v>47</v>
      </c>
      <c r="B129" s="118"/>
      <c r="C129" s="118"/>
      <c r="D129" s="118"/>
      <c r="E129" s="118"/>
      <c r="F129" s="118"/>
      <c r="G129" s="118"/>
      <c r="H129" s="118"/>
    </row>
    <row r="152" spans="1:8" ht="18.75">
      <c r="A152" s="120" t="s">
        <v>48</v>
      </c>
      <c r="B152" s="118"/>
      <c r="C152" s="118"/>
      <c r="D152" s="118"/>
      <c r="E152" s="118"/>
      <c r="F152" s="118"/>
      <c r="G152" s="118"/>
      <c r="H152" s="118"/>
    </row>
  </sheetData>
  <mergeCells count="16">
    <mergeCell ref="A98:A103"/>
    <mergeCell ref="D98:D103"/>
    <mergeCell ref="B115:C115"/>
    <mergeCell ref="A5:A8"/>
    <mergeCell ref="D20:D25"/>
    <mergeCell ref="A20:A25"/>
    <mergeCell ref="A32:A37"/>
    <mergeCell ref="D32:D37"/>
    <mergeCell ref="A44:A49"/>
    <mergeCell ref="D44:D49"/>
    <mergeCell ref="A58:A63"/>
    <mergeCell ref="D58:D63"/>
    <mergeCell ref="A70:A75"/>
    <mergeCell ref="D70:D75"/>
    <mergeCell ref="A82:A87"/>
    <mergeCell ref="D82:D87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I27:P44"/>
  <sheetViews>
    <sheetView workbookViewId="0">
      <selection activeCell="P55" sqref="P55"/>
    </sheetView>
  </sheetViews>
  <sheetFormatPr defaultRowHeight="15"/>
  <sheetData>
    <row r="27" spans="9:9" ht="19.5">
      <c r="I27" s="44"/>
    </row>
    <row r="31" spans="9:9" ht="21">
      <c r="I31" s="144"/>
    </row>
    <row r="42" spans="15:16" ht="21">
      <c r="O42" s="44" t="s">
        <v>121</v>
      </c>
    </row>
    <row r="43" spans="15:16" ht="21">
      <c r="O43" s="44" t="s">
        <v>120</v>
      </c>
      <c r="P43" s="44"/>
    </row>
    <row r="44" spans="15:16" ht="21">
      <c r="O44" s="44" t="s">
        <v>122</v>
      </c>
    </row>
  </sheetData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3"/>
  <sheetViews>
    <sheetView showGridLines="0" zoomScale="145" zoomScaleNormal="145" workbookViewId="0">
      <selection activeCell="A2" sqref="A2:XFD10"/>
    </sheetView>
  </sheetViews>
  <sheetFormatPr defaultRowHeight="15"/>
  <cols>
    <col min="10" max="10" width="12" customWidth="1"/>
  </cols>
  <sheetData>
    <row r="1" spans="1:10" ht="21">
      <c r="A1" s="123" t="s">
        <v>92</v>
      </c>
      <c r="B1" s="118"/>
      <c r="C1" s="118"/>
      <c r="D1" s="118"/>
      <c r="E1" s="118"/>
      <c r="F1" s="118"/>
      <c r="G1" s="118"/>
      <c r="H1" s="118"/>
      <c r="I1" s="118"/>
      <c r="J1" s="118"/>
    </row>
    <row r="2" spans="1:10" ht="21">
      <c r="A2" s="18"/>
      <c r="B2" s="1"/>
      <c r="C2" s="1"/>
      <c r="D2" s="1"/>
      <c r="E2" s="1"/>
      <c r="F2" s="1"/>
      <c r="G2" s="1"/>
      <c r="H2" s="1"/>
      <c r="I2" s="1"/>
      <c r="J2" s="1"/>
    </row>
    <row r="3" spans="1:10" ht="18.75">
      <c r="A3" s="124" t="s">
        <v>49</v>
      </c>
      <c r="B3" s="125"/>
      <c r="C3" s="125"/>
      <c r="D3" s="1"/>
      <c r="E3" s="1"/>
      <c r="F3" s="1"/>
      <c r="G3" s="1"/>
      <c r="H3" s="1"/>
      <c r="I3" s="1"/>
      <c r="J3" s="1"/>
    </row>
    <row r="4" spans="1:10" ht="13.5" customHeight="1">
      <c r="A4" s="18"/>
      <c r="B4" s="1"/>
      <c r="C4" s="1"/>
      <c r="D4" s="1"/>
      <c r="E4" s="1"/>
      <c r="F4" s="1"/>
      <c r="G4" s="1"/>
      <c r="H4" s="1"/>
      <c r="I4" s="1"/>
      <c r="J4" s="1"/>
    </row>
    <row r="5" spans="1:10" ht="13.5" customHeight="1">
      <c r="A5" s="18"/>
      <c r="B5" s="1"/>
      <c r="C5" s="1"/>
      <c r="D5" s="1"/>
      <c r="E5" s="1"/>
      <c r="F5" s="1"/>
      <c r="G5" s="1"/>
      <c r="H5" s="1"/>
      <c r="I5" s="1"/>
      <c r="J5" s="1"/>
    </row>
    <row r="6" spans="1:10">
      <c r="A6" s="265" t="s">
        <v>106</v>
      </c>
      <c r="B6" s="265"/>
      <c r="C6" s="265"/>
      <c r="D6" s="265"/>
      <c r="E6" s="265"/>
      <c r="F6" s="265"/>
      <c r="G6" s="265"/>
      <c r="H6" s="265"/>
      <c r="I6" s="265"/>
      <c r="J6" s="265"/>
    </row>
    <row r="7" spans="1:10">
      <c r="A7" s="265"/>
      <c r="B7" s="265"/>
      <c r="C7" s="265"/>
      <c r="D7" s="265"/>
      <c r="E7" s="265"/>
      <c r="F7" s="265"/>
      <c r="G7" s="265"/>
      <c r="H7" s="265"/>
      <c r="I7" s="265"/>
      <c r="J7" s="265"/>
    </row>
    <row r="8" spans="1:10" ht="7.5" customHeight="1">
      <c r="A8" s="18"/>
      <c r="B8" s="1"/>
      <c r="C8" s="1"/>
      <c r="D8" s="1"/>
      <c r="E8" s="1"/>
      <c r="F8" s="1"/>
      <c r="G8" s="1"/>
      <c r="H8" s="1"/>
      <c r="I8" s="1"/>
      <c r="J8" s="1"/>
    </row>
    <row r="9" spans="1:10" ht="7.5" customHeight="1"/>
    <row r="11" spans="1:10" ht="18.75">
      <c r="A11" s="124" t="s">
        <v>50</v>
      </c>
      <c r="B11" s="126"/>
      <c r="C11" s="125"/>
    </row>
    <row r="14" spans="1:10" ht="15" customHeight="1">
      <c r="A14" s="265" t="s">
        <v>129</v>
      </c>
      <c r="B14" s="266"/>
      <c r="C14" s="266"/>
      <c r="D14" s="266"/>
      <c r="E14" s="266"/>
      <c r="F14" s="266"/>
      <c r="G14" s="266"/>
      <c r="H14" s="266"/>
      <c r="I14" s="266"/>
      <c r="J14" s="266"/>
    </row>
    <row r="15" spans="1:10">
      <c r="A15" s="266"/>
      <c r="B15" s="266"/>
      <c r="C15" s="266"/>
      <c r="D15" s="266"/>
      <c r="E15" s="266"/>
      <c r="F15" s="266"/>
      <c r="G15" s="266"/>
      <c r="H15" s="266"/>
      <c r="I15" s="266"/>
      <c r="J15" s="266"/>
    </row>
    <row r="16" spans="1:10">
      <c r="A16" s="266"/>
      <c r="B16" s="266"/>
      <c r="C16" s="266"/>
      <c r="D16" s="266"/>
      <c r="E16" s="266"/>
      <c r="F16" s="266"/>
      <c r="G16" s="266"/>
      <c r="H16" s="266"/>
      <c r="I16" s="266"/>
      <c r="J16" s="266"/>
    </row>
    <row r="18" spans="1:10" ht="18.75">
      <c r="A18" s="124" t="s">
        <v>51</v>
      </c>
      <c r="B18" s="126"/>
      <c r="C18" s="125"/>
      <c r="D18" s="125"/>
    </row>
    <row r="20" spans="1:10" ht="15" customHeight="1">
      <c r="A20" s="267" t="s">
        <v>107</v>
      </c>
      <c r="B20" s="267"/>
      <c r="C20" s="267"/>
      <c r="D20" s="267"/>
      <c r="E20" s="267"/>
      <c r="F20" s="267"/>
      <c r="G20" s="267"/>
      <c r="H20" s="267"/>
      <c r="I20" s="267"/>
      <c r="J20" s="267"/>
    </row>
    <row r="21" spans="1:10">
      <c r="A21" s="267"/>
      <c r="B21" s="267"/>
      <c r="C21" s="267"/>
      <c r="D21" s="267"/>
      <c r="E21" s="267"/>
      <c r="F21" s="267"/>
      <c r="G21" s="267"/>
      <c r="H21" s="267"/>
      <c r="I21" s="267"/>
      <c r="J21" s="267"/>
    </row>
    <row r="22" spans="1:10">
      <c r="A22" s="267"/>
      <c r="B22" s="267"/>
      <c r="C22" s="267"/>
      <c r="D22" s="267"/>
      <c r="E22" s="267"/>
      <c r="F22" s="267"/>
      <c r="G22" s="267"/>
      <c r="H22" s="267"/>
      <c r="I22" s="267"/>
      <c r="J22" s="267"/>
    </row>
    <row r="23" spans="1:10">
      <c r="A23" s="267"/>
      <c r="B23" s="267"/>
      <c r="C23" s="267"/>
      <c r="D23" s="267"/>
      <c r="E23" s="267"/>
      <c r="F23" s="267"/>
      <c r="G23" s="267"/>
      <c r="H23" s="267"/>
      <c r="I23" s="267"/>
      <c r="J23" s="267"/>
    </row>
  </sheetData>
  <mergeCells count="3">
    <mergeCell ref="A6:J7"/>
    <mergeCell ref="A14:J16"/>
    <mergeCell ref="A20:J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N77"/>
  <sheetViews>
    <sheetView showGridLines="0" topLeftCell="A43" zoomScale="85" zoomScaleNormal="85" workbookViewId="0">
      <selection activeCell="A31" sqref="A31"/>
    </sheetView>
  </sheetViews>
  <sheetFormatPr defaultRowHeight="15"/>
  <sheetData>
    <row r="2" spans="1:6" ht="21">
      <c r="A2" s="127" t="s">
        <v>90</v>
      </c>
      <c r="B2" s="121"/>
      <c r="C2" s="121"/>
      <c r="D2" s="121"/>
      <c r="E2" s="121"/>
    </row>
    <row r="3" spans="1:6" ht="21">
      <c r="A3" s="18"/>
      <c r="B3" s="1"/>
    </row>
    <row r="4" spans="1:6" ht="21">
      <c r="F4" s="21" t="s">
        <v>52</v>
      </c>
    </row>
    <row r="6" spans="1:6" ht="18.75">
      <c r="F6" s="30" t="s">
        <v>96</v>
      </c>
    </row>
    <row r="29" spans="3:11" ht="21">
      <c r="C29" s="21" t="s">
        <v>68</v>
      </c>
      <c r="K29" s="21" t="s">
        <v>69</v>
      </c>
    </row>
    <row r="53" spans="1:8" ht="21">
      <c r="A53" s="21"/>
      <c r="B53" s="22"/>
      <c r="C53" s="22"/>
      <c r="D53" s="22"/>
      <c r="E53" s="22"/>
      <c r="F53" s="22"/>
      <c r="G53" s="21"/>
      <c r="H53" s="22"/>
    </row>
    <row r="74" spans="1:14" ht="31.5">
      <c r="A74" s="19" t="s">
        <v>53</v>
      </c>
    </row>
    <row r="77" spans="1:14" ht="21">
      <c r="A77" s="21"/>
      <c r="B77" s="22"/>
      <c r="C77" s="22"/>
      <c r="D77" s="22"/>
      <c r="E77" s="22"/>
      <c r="F77" s="22"/>
      <c r="G77" s="21" t="s">
        <v>54</v>
      </c>
      <c r="H77" s="22"/>
      <c r="N77" s="20" t="s">
        <v>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N279"/>
  <sheetViews>
    <sheetView showGridLines="0" zoomScale="145" zoomScaleNormal="145" workbookViewId="0">
      <selection activeCell="P23" sqref="P23"/>
    </sheetView>
  </sheetViews>
  <sheetFormatPr defaultRowHeight="15"/>
  <cols>
    <col min="1" max="1" width="6.7109375" customWidth="1"/>
  </cols>
  <sheetData>
    <row r="2" spans="1:11" ht="23.25">
      <c r="A2" s="118"/>
      <c r="B2" s="119" t="s">
        <v>95</v>
      </c>
      <c r="C2" s="118"/>
      <c r="D2" s="118"/>
      <c r="E2" s="118"/>
      <c r="F2" s="118"/>
      <c r="G2" s="118"/>
      <c r="H2" s="118"/>
      <c r="I2" s="118"/>
      <c r="J2" s="118"/>
    </row>
    <row r="3" spans="1:11" ht="17.100000000000001" customHeight="1">
      <c r="A3" s="1"/>
      <c r="B3" s="38"/>
      <c r="C3" s="1"/>
      <c r="D3" s="1"/>
      <c r="E3" s="1"/>
      <c r="F3" s="1"/>
      <c r="G3" s="1"/>
      <c r="H3" s="1"/>
      <c r="I3" s="1"/>
      <c r="J3" s="1"/>
    </row>
    <row r="4" spans="1:11" ht="23.25">
      <c r="A4" s="38"/>
      <c r="B4" s="43" t="s">
        <v>80</v>
      </c>
      <c r="C4" s="40"/>
      <c r="D4" s="40"/>
      <c r="E4" s="40"/>
      <c r="F4" s="40"/>
      <c r="G4" s="40"/>
      <c r="H4" s="40"/>
      <c r="I4" s="40"/>
      <c r="J4" s="40"/>
      <c r="K4" s="40"/>
    </row>
    <row r="5" spans="1:11" ht="23.25">
      <c r="A5" s="38"/>
      <c r="B5" s="43" t="s">
        <v>81</v>
      </c>
      <c r="C5" s="40"/>
      <c r="D5" s="40"/>
      <c r="E5" s="40"/>
      <c r="F5" s="40"/>
      <c r="G5" s="40"/>
      <c r="H5" s="40"/>
      <c r="I5" s="40"/>
      <c r="J5" s="40"/>
      <c r="K5" s="40"/>
    </row>
    <row r="6" spans="1:11" ht="23.25">
      <c r="A6" s="38"/>
      <c r="B6" s="43" t="s">
        <v>82</v>
      </c>
      <c r="C6" s="40"/>
      <c r="D6" s="40"/>
      <c r="E6" s="40"/>
      <c r="F6" s="40"/>
      <c r="G6" s="40"/>
      <c r="H6" s="40"/>
      <c r="I6" s="40"/>
      <c r="J6" s="40"/>
      <c r="K6" s="40"/>
    </row>
    <row r="7" spans="1:11" ht="23.25">
      <c r="A7" s="38"/>
      <c r="B7" s="43" t="s">
        <v>83</v>
      </c>
      <c r="C7" s="40"/>
      <c r="D7" s="40"/>
      <c r="E7" s="40"/>
      <c r="F7" s="40"/>
      <c r="G7" s="40"/>
      <c r="H7" s="40"/>
      <c r="I7" s="40"/>
      <c r="J7" s="40"/>
      <c r="K7" s="40"/>
    </row>
    <row r="8" spans="1:11" ht="17.100000000000001" customHeight="1">
      <c r="A8" s="18"/>
      <c r="B8" s="39"/>
      <c r="C8" s="40"/>
      <c r="D8" s="40"/>
      <c r="E8" s="40"/>
      <c r="F8" s="40"/>
      <c r="G8" s="40"/>
      <c r="H8" s="40"/>
      <c r="I8" s="40"/>
      <c r="J8" s="40"/>
      <c r="K8" s="40"/>
    </row>
    <row r="9" spans="1:11" ht="17.100000000000001" customHeight="1">
      <c r="A9" s="18"/>
      <c r="B9" s="39"/>
      <c r="C9" s="40"/>
      <c r="D9" s="40"/>
      <c r="E9" s="40"/>
      <c r="F9" s="40"/>
      <c r="G9" s="40"/>
      <c r="H9" s="40"/>
      <c r="I9" s="40"/>
      <c r="J9" s="40"/>
      <c r="K9" s="40"/>
    </row>
    <row r="10" spans="1:11" ht="17.100000000000001" customHeight="1">
      <c r="A10" s="18"/>
      <c r="B10" s="1"/>
    </row>
    <row r="11" spans="1:11" ht="21">
      <c r="A11" s="125" t="s">
        <v>57</v>
      </c>
      <c r="B11" s="128" t="s">
        <v>58</v>
      </c>
      <c r="C11" s="125"/>
      <c r="F11" s="21"/>
    </row>
    <row r="13" spans="1:11" ht="15.75">
      <c r="F13" s="23"/>
    </row>
    <row r="15" spans="1:11">
      <c r="G15" s="268"/>
      <c r="H15" s="268"/>
      <c r="I15" s="268"/>
      <c r="J15" s="268"/>
    </row>
    <row r="16" spans="1:11">
      <c r="G16" s="268"/>
      <c r="H16" s="268"/>
      <c r="I16" s="268"/>
      <c r="J16" s="268"/>
    </row>
    <row r="21" spans="1:12">
      <c r="G21" s="268"/>
      <c r="H21" s="268"/>
      <c r="I21" s="268"/>
      <c r="J21" s="268"/>
      <c r="K21" s="268"/>
      <c r="L21" s="268"/>
    </row>
    <row r="22" spans="1:12">
      <c r="G22" s="268"/>
      <c r="H22" s="268"/>
      <c r="I22" s="268"/>
      <c r="J22" s="268"/>
      <c r="K22" s="268"/>
      <c r="L22" s="268"/>
    </row>
    <row r="29" spans="1:12" ht="21">
      <c r="A29" s="125" t="s">
        <v>59</v>
      </c>
      <c r="B29" s="128" t="s">
        <v>94</v>
      </c>
      <c r="C29" s="125"/>
      <c r="D29" s="125"/>
      <c r="E29" s="125"/>
      <c r="F29" s="21"/>
    </row>
    <row r="31" spans="1:12" ht="18.75">
      <c r="B31" t="s">
        <v>117</v>
      </c>
    </row>
    <row r="33" spans="1:6">
      <c r="B33" t="s">
        <v>60</v>
      </c>
    </row>
    <row r="36" spans="1:6" ht="21">
      <c r="A36" s="125" t="s">
        <v>61</v>
      </c>
      <c r="B36" s="128" t="s">
        <v>62</v>
      </c>
      <c r="C36" s="125"/>
      <c r="D36" s="125"/>
      <c r="E36" s="125"/>
      <c r="F36" s="21"/>
    </row>
    <row r="38" spans="1:6">
      <c r="B38" t="s">
        <v>128</v>
      </c>
    </row>
    <row r="40" spans="1:6">
      <c r="B40" t="s">
        <v>63</v>
      </c>
      <c r="E40" s="41" t="s">
        <v>112</v>
      </c>
    </row>
    <row r="41" spans="1:6">
      <c r="B41" t="s">
        <v>64</v>
      </c>
      <c r="E41" s="41" t="s">
        <v>113</v>
      </c>
    </row>
    <row r="42" spans="1:6">
      <c r="B42" t="s">
        <v>65</v>
      </c>
      <c r="E42" s="41" t="s">
        <v>114</v>
      </c>
    </row>
    <row r="43" spans="1:6">
      <c r="B43" t="s">
        <v>66</v>
      </c>
      <c r="E43" s="41" t="s">
        <v>115</v>
      </c>
    </row>
    <row r="45" spans="1:6">
      <c r="B45" t="s">
        <v>116</v>
      </c>
    </row>
    <row r="47" spans="1:6" ht="21">
      <c r="A47" s="125" t="s">
        <v>67</v>
      </c>
      <c r="B47" s="128" t="s">
        <v>79</v>
      </c>
      <c r="C47" s="125"/>
      <c r="D47" s="125"/>
      <c r="E47" s="125"/>
      <c r="F47" s="21"/>
    </row>
    <row r="49" spans="1:2" ht="15" customHeight="1">
      <c r="B49" t="s">
        <v>88</v>
      </c>
    </row>
    <row r="50" spans="1:2" ht="15" customHeight="1"/>
    <row r="51" spans="1:2" ht="15" customHeight="1">
      <c r="B51" t="s">
        <v>127</v>
      </c>
    </row>
    <row r="52" spans="1:2" ht="15" customHeight="1">
      <c r="A52" s="19"/>
    </row>
    <row r="53" spans="1:2" ht="15" customHeight="1">
      <c r="B53" s="42" t="s">
        <v>84</v>
      </c>
    </row>
    <row r="54" spans="1:2" ht="15" customHeight="1">
      <c r="B54" s="42" t="s">
        <v>85</v>
      </c>
    </row>
    <row r="55" spans="1:2" ht="15" customHeight="1">
      <c r="B55" s="42" t="s">
        <v>87</v>
      </c>
    </row>
    <row r="56" spans="1:2" ht="15" customHeight="1"/>
    <row r="57" spans="1:2" ht="15" customHeight="1"/>
    <row r="58" spans="1:2" ht="15" customHeight="1"/>
    <row r="59" spans="1:2" ht="15" customHeight="1"/>
    <row r="60" spans="1:2" ht="15" customHeight="1"/>
    <row r="61" spans="1:2" ht="15" customHeight="1"/>
    <row r="62" spans="1:2" ht="15" customHeight="1"/>
    <row r="63" spans="1:2" ht="15" customHeight="1"/>
    <row r="64" spans="1:2" ht="15" customHeight="1"/>
    <row r="65" spans="1:14" ht="15" customHeight="1"/>
    <row r="66" spans="1:14" ht="15" customHeight="1"/>
    <row r="67" spans="1:14" ht="15" customHeight="1"/>
    <row r="68" spans="1:14" ht="15" customHeight="1"/>
    <row r="69" spans="1:14" ht="15" customHeight="1">
      <c r="A69" s="21"/>
      <c r="B69" s="22"/>
      <c r="C69" s="22"/>
      <c r="D69" s="22"/>
      <c r="E69" s="22"/>
      <c r="F69" s="22"/>
      <c r="G69" s="21"/>
      <c r="H69" s="22"/>
      <c r="N69" s="20"/>
    </row>
    <row r="70" spans="1:14" ht="15" customHeight="1"/>
    <row r="71" spans="1:14" ht="15" customHeight="1"/>
    <row r="72" spans="1:14" ht="15" customHeight="1"/>
    <row r="73" spans="1:14" ht="15" customHeight="1"/>
    <row r="74" spans="1:14" ht="15" customHeight="1"/>
    <row r="75" spans="1:14" ht="15" customHeight="1"/>
    <row r="76" spans="1:14" ht="15" customHeight="1"/>
    <row r="77" spans="1:14" ht="15" customHeight="1"/>
    <row r="78" spans="1:14" ht="15" customHeight="1"/>
    <row r="79" spans="1:14" ht="15" customHeight="1"/>
    <row r="80" spans="1:14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</sheetData>
  <mergeCells count="2">
    <mergeCell ref="G15:J16"/>
    <mergeCell ref="G21:L22"/>
  </mergeCells>
  <hyperlinks>
    <hyperlink ref="B4" location="'Other Technical Info'!A11" display="1) Pressure Tests" xr:uid="{00000000-0004-0000-0700-000000000000}"/>
    <hyperlink ref="B5" location="'Other Technical Info'!A29" display="2) Delivery Time" xr:uid="{00000000-0004-0000-0700-000001000000}"/>
    <hyperlink ref="B6" location="'Other Technical Info'!A36" display="3) Loading Weight" xr:uid="{00000000-0004-0000-0700-000002000000}"/>
    <hyperlink ref="B7" location="'Other Technical Info'!A47" display="4) Painting" xr:uid="{00000000-0004-0000-0700-000003000000}"/>
  </hyperlinks>
  <pageMargins left="0.31496062992125984" right="0.31496062992125984" top="0.55118110236220474" bottom="0.55118110236220474" header="0.31496062992125984" footer="0.31496062992125984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Fogli di lavoro</vt:lpstr>
      </vt:variant>
      <vt:variant>
        <vt:i4>8</vt:i4>
      </vt:variant>
      <vt:variant>
        <vt:lpstr>Intervalli denominati</vt:lpstr>
      </vt:variant>
      <vt:variant>
        <vt:i4>1</vt:i4>
      </vt:variant>
    </vt:vector>
  </HeadingPairs>
  <TitlesOfParts>
    <vt:vector size="9" baseType="lpstr">
      <vt:lpstr>IMAS Radiators Index</vt:lpstr>
      <vt:lpstr>Heat Output</vt:lpstr>
      <vt:lpstr>Weights</vt:lpstr>
      <vt:lpstr>Technical Drawings</vt:lpstr>
      <vt:lpstr>Packaging</vt:lpstr>
      <vt:lpstr>Metal Sheet</vt:lpstr>
      <vt:lpstr>Brackets Kit</vt:lpstr>
      <vt:lpstr>Technical Info</vt:lpstr>
      <vt:lpstr>'Heat Output'!Area_stampa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term02</dc:creator>
  <cp:lastModifiedBy>Sales</cp:lastModifiedBy>
  <cp:lastPrinted>2017-02-10T11:37:58Z</cp:lastPrinted>
  <dcterms:created xsi:type="dcterms:W3CDTF">2013-05-13T07:13:36Z</dcterms:created>
  <dcterms:modified xsi:type="dcterms:W3CDTF">2018-12-19T11:05:18Z</dcterms:modified>
</cp:coreProperties>
</file>